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55" windowHeight="8430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<sst xmlns="http://schemas.openxmlformats.org/spreadsheetml/2006/main" count="1594" uniqueCount="953">
  <si>
    <r>
      <t>1</t>
    </r>
    <r>
      <rPr>
        <sz val="11"/>
        <color indexed="8"/>
        <rFont val="ＭＳ Ｐゴシック"/>
        <family val="3"/>
      </rPr>
      <t>971KO46</t>
    </r>
  </si>
  <si>
    <t>1531</t>
  </si>
  <si>
    <t>IZV</t>
  </si>
  <si>
    <t>1526</t>
  </si>
  <si>
    <r>
      <t>P</t>
    </r>
    <r>
      <rPr>
        <sz val="11"/>
        <color indexed="8"/>
        <rFont val="ＭＳ Ｐゴシック"/>
        <family val="3"/>
      </rPr>
      <t>L/B</t>
    </r>
  </si>
  <si>
    <t>645</t>
  </si>
  <si>
    <t>YF</t>
  </si>
  <si>
    <t>SNP</t>
  </si>
  <si>
    <r>
      <t>N</t>
    </r>
    <r>
      <rPr>
        <sz val="11"/>
        <color indexed="8"/>
        <rFont val="ＭＳ Ｐゴシック"/>
        <family val="3"/>
      </rPr>
      <t>P</t>
    </r>
  </si>
  <si>
    <t>PL/B</t>
  </si>
  <si>
    <t>1647</t>
  </si>
  <si>
    <t>Erratum PR/C</t>
  </si>
  <si>
    <t>485</t>
  </si>
  <si>
    <t>Erratum AJ</t>
  </si>
  <si>
    <r>
      <t>P</t>
    </r>
    <r>
      <rPr>
        <sz val="11"/>
        <color indexed="8"/>
        <rFont val="ＭＳ Ｐゴシック"/>
        <family val="3"/>
      </rPr>
      <t>RL</t>
    </r>
  </si>
  <si>
    <t>CJP</t>
  </si>
  <si>
    <t>78</t>
  </si>
  <si>
    <t>Pisma Zh.Eksp.Teor.Fiz.</t>
  </si>
  <si>
    <r>
      <t>J</t>
    </r>
    <r>
      <rPr>
        <sz val="11"/>
        <color indexed="8"/>
        <rFont val="ＭＳ Ｐゴシック"/>
        <family val="3"/>
      </rPr>
      <t>EL</t>
    </r>
  </si>
  <si>
    <r>
      <t>A</t>
    </r>
    <r>
      <rPr>
        <sz val="11"/>
        <color indexed="8"/>
        <rFont val="ＭＳ Ｐゴシック"/>
        <family val="3"/>
      </rPr>
      <t>KE</t>
    </r>
  </si>
  <si>
    <r>
      <t>A</t>
    </r>
    <r>
      <rPr>
        <sz val="11"/>
        <color indexed="8"/>
        <rFont val="ＭＳ Ｐゴシック"/>
        <family val="3"/>
      </rPr>
      <t>RI</t>
    </r>
  </si>
  <si>
    <t>RRL</t>
  </si>
  <si>
    <r>
      <t>A</t>
    </r>
    <r>
      <rPr>
        <sz val="11"/>
        <color indexed="8"/>
        <rFont val="ＭＳ Ｐゴシック"/>
        <family val="3"/>
      </rPr>
      <t>RI</t>
    </r>
  </si>
  <si>
    <r>
      <t>R</t>
    </r>
    <r>
      <rPr>
        <sz val="11"/>
        <color indexed="8"/>
        <rFont val="ＭＳ Ｐゴシック"/>
        <family val="3"/>
      </rPr>
      <t>RP</t>
    </r>
  </si>
  <si>
    <r>
      <t>B</t>
    </r>
    <r>
      <rPr>
        <sz val="11"/>
        <color indexed="8"/>
        <rFont val="ＭＳ Ｐゴシック"/>
        <family val="3"/>
      </rPr>
      <t>AS</t>
    </r>
  </si>
  <si>
    <t>J.Phys.(London) G5, L175 (1979)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</si>
  <si>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</si>
  <si>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</si>
  <si>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</si>
  <si>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</si>
  <si>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</si>
  <si>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</si>
  <si>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</si>
  <si>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</si>
  <si>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</si>
  <si>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12-MG-26(N,G)12-MG-27,PAR,SIG,,MXW</t>
  </si>
  <si>
    <t>T.A.Walkiewicz et al.</t>
  </si>
  <si>
    <t>PR/C.45(1992)1597</t>
  </si>
  <si>
    <t>12-MG-26(N,G)12-MG-27,,SIG,,MXW</t>
  </si>
  <si>
    <t>12-MG-26(N,G)12-MG-27,,SIG,,AV</t>
  </si>
  <si>
    <t>H.Weigmann et al.</t>
  </si>
  <si>
    <t>PR/C.14(1976)1328</t>
  </si>
  <si>
    <t>12-MG-26(N,G)12-MG-27,,SIG,,SPA</t>
  </si>
  <si>
    <t>R.E.Heft</t>
  </si>
  <si>
    <t>78MAYAG,,495,1978</t>
  </si>
  <si>
    <t>L.Seren et al.</t>
  </si>
  <si>
    <t>PR.72(1947)888</t>
  </si>
  <si>
    <t>12-MG-26(N,G)12-MG-27,,SIG,,FIS</t>
  </si>
  <si>
    <t>D.J.Hughes et al.</t>
  </si>
  <si>
    <t>PR.91(1953)1423</t>
  </si>
  <si>
    <t>12-MG-26(N,G)12-MG-27,,SIG</t>
  </si>
  <si>
    <t>R.L.Macklin et al.</t>
  </si>
  <si>
    <t>PR.107(1957)504</t>
  </si>
  <si>
    <t>H.Pomerance</t>
  </si>
  <si>
    <t>PR.88(1952)412</t>
  </si>
  <si>
    <t>G.Gleason</t>
  </si>
  <si>
    <t>RRL.23(1975)317</t>
  </si>
  <si>
    <t>12-MG-26(N,G)12-MG-27,PAR,SIG,,SPA</t>
  </si>
  <si>
    <t>W.V.Prestwich et al.</t>
  </si>
  <si>
    <t>CJP.68(1990)261</t>
  </si>
  <si>
    <t>PR.75(1949)1781</t>
  </si>
  <si>
    <t>P.Spilling et al.</t>
  </si>
  <si>
    <t>NP/A.102(1967)209</t>
  </si>
  <si>
    <t>J.L.Perkin et al.</t>
  </si>
  <si>
    <t>PPS.72(1958)505</t>
  </si>
  <si>
    <t>JNE.24(1970)35</t>
  </si>
  <si>
    <t>P.Mohr et al.</t>
  </si>
  <si>
    <t>PR/C.58(1998)932</t>
  </si>
  <si>
    <t>E.M.Gryntakis</t>
  </si>
  <si>
    <t>GRYNTAKIS,1976</t>
  </si>
  <si>
    <t>J.Colditz et al.</t>
  </si>
  <si>
    <t>OSA,105,236,1968</t>
  </si>
  <si>
    <t>J.Vuletin et al.</t>
  </si>
  <si>
    <t>NCL.10(1974)1</t>
  </si>
  <si>
    <t>A.I.Leipunskiy et al.</t>
  </si>
  <si>
    <t>58GENEVA,15,50(2219),1958</t>
  </si>
  <si>
    <t>C0605003</t>
  </si>
  <si>
    <t>12-MG-26(P,N)13-AL-26-G,PAR,SIG,G</t>
  </si>
  <si>
    <t>E.B.Norman et al.</t>
  </si>
  <si>
    <t>NP/A.357(1981)228</t>
  </si>
  <si>
    <t>C0304002</t>
  </si>
  <si>
    <t>12-MG-26(P,N)13-AL-26,,SIG</t>
  </si>
  <si>
    <t>R.T.Skelton et al.</t>
  </si>
  <si>
    <t>PR/C.35(1987)45</t>
  </si>
  <si>
    <t>C0304003</t>
  </si>
  <si>
    <t>12-MG-26(P,N)13-AL-26-M,,SIG</t>
  </si>
  <si>
    <t>C0304004</t>
  </si>
  <si>
    <t>12-MG-26(P,N)13-AL-26,PAR,SIG</t>
  </si>
  <si>
    <t>C0304005</t>
  </si>
  <si>
    <t>12-MG-26(P,N)13-AL-26-G,,SIG</t>
  </si>
  <si>
    <t>C0692002</t>
  </si>
  <si>
    <t>12-MG-26(P,N)13-AL-26,,SIG,,AV</t>
  </si>
  <si>
    <t>AJ.251(1981)834</t>
  </si>
  <si>
    <t>C0266003</t>
  </si>
  <si>
    <t>12-MG-26(P,3N+2P)11-NA-22,,SIG</t>
  </si>
  <si>
    <t>J.W.Meadows et al.</t>
  </si>
  <si>
    <t>PR.83(1951)1257</t>
  </si>
  <si>
    <t>T0255004</t>
  </si>
  <si>
    <t>12-MG-26(A,G)14-SI-30,PAR,SIG</t>
  </si>
  <si>
    <t>L.Meyer-Schutzmeister et al.</t>
  </si>
  <si>
    <t>NP/A.108(1968)180</t>
  </si>
  <si>
    <t>T0255005</t>
  </si>
  <si>
    <t>P0120003</t>
  </si>
  <si>
    <t>12-MG-26(A,N)14-SI-29,,SIG</t>
  </si>
  <si>
    <t>J.K.Bair et al.</t>
  </si>
  <si>
    <t>PR.128(1962)299</t>
  </si>
  <si>
    <t>B0174009</t>
  </si>
  <si>
    <t>12-MG-26(A,2P)12-MG-28,,SIG,,,EXP</t>
  </si>
  <si>
    <t>H.J.Probst et al.</t>
  </si>
  <si>
    <t>ARI.27(1976)431</t>
  </si>
  <si>
    <t>B0174010</t>
  </si>
  <si>
    <t>12-MG-26(A,P)13-AL-29,,SIG,,,EXP</t>
  </si>
  <si>
    <t>C0915040</t>
  </si>
  <si>
    <t>12-MG-26(A,P)13-AL-29,,SIG,,AV</t>
  </si>
  <si>
    <t>D.J.Frantsvog et al.</t>
  </si>
  <si>
    <t>PR/C.25(1982)770</t>
  </si>
  <si>
    <t>P0123002</t>
  </si>
  <si>
    <t>12-MG-26(A,2P)12-MG-28,,SIG</t>
  </si>
  <si>
    <t>R.H.Lindsay et al.</t>
  </si>
  <si>
    <t>PR.118(1960)1293</t>
  </si>
  <si>
    <t>Checkup</t>
  </si>
  <si>
    <t>author + year</t>
  </si>
  <si>
    <t>EXFORとの照合</t>
  </si>
  <si>
    <t>author + year</t>
  </si>
  <si>
    <t>NSRとの照合</t>
  </si>
  <si>
    <t>26Mg(p,n)26Al</t>
  </si>
  <si>
    <t>1983CH10</t>
  </si>
  <si>
    <t>1973OKZY</t>
  </si>
  <si>
    <t>1973OKZX</t>
  </si>
  <si>
    <t>1972OKZY</t>
  </si>
  <si>
    <t>1972BAZF</t>
  </si>
  <si>
    <t>1971RUZQ</t>
  </si>
  <si>
    <t>COO-2186-13 (1973)</t>
  </si>
  <si>
    <t>Thesis, State Univ.of New York (1973); Diss.Abst.Int. 34B, 2846 (1973)</t>
  </si>
  <si>
    <t>JOUR BAPSA 17 892,O Okon,10/25/72</t>
  </si>
  <si>
    <t>REPT COO-2186-7,P8</t>
  </si>
  <si>
    <t>JOUR BAPSA 16 1177,J P Russell,10/29/71</t>
  </si>
  <si>
    <t>I.Chekh</t>
  </si>
  <si>
    <t>O.B.Okon II</t>
  </si>
  <si>
    <t>Nuclear States of the Type ' Core + a-Particle ' and the Interacting Boson Model</t>
  </si>
  <si>
    <t>Investigations in Radiative Alpha Capture in Si-29,Mg-26,Cl-35, and Cl-37</t>
  </si>
  <si>
    <t>Investigations in Radiative Alpha Capture in Si29,Mg26,P31,Cl35, and Cl37</t>
  </si>
  <si>
    <t>26Mg(a,g)30Si</t>
  </si>
  <si>
    <t>a</t>
  </si>
  <si>
    <t>1995HE40</t>
  </si>
  <si>
    <t>1983LA17</t>
  </si>
  <si>
    <t>1978GR15</t>
  </si>
  <si>
    <t>1977ZIZW</t>
  </si>
  <si>
    <t>1977LI19</t>
  </si>
  <si>
    <t>1975SKZY</t>
  </si>
  <si>
    <t>1974VI01</t>
  </si>
  <si>
    <t>1973VI05</t>
  </si>
  <si>
    <t>1973SHXX</t>
  </si>
  <si>
    <t>1973RAYU</t>
  </si>
  <si>
    <t>1973RAYJ</t>
  </si>
  <si>
    <t>1973RAXN</t>
  </si>
  <si>
    <t>1973NAYQ</t>
  </si>
  <si>
    <t>1973GRZZ</t>
  </si>
  <si>
    <t>1973BE28</t>
  </si>
  <si>
    <t>1972VAZL</t>
  </si>
  <si>
    <t>1972RU02</t>
  </si>
  <si>
    <t>1972BA44</t>
  </si>
  <si>
    <t>1971SP02</t>
  </si>
  <si>
    <t>1971PI03</t>
  </si>
  <si>
    <t>1971BA73</t>
  </si>
  <si>
    <t>1970BA04</t>
  </si>
  <si>
    <t>JOUR VDPEA No6/1977,798,A2-1,Zitzmann</t>
  </si>
  <si>
    <t>JOUR BAPSA 20 573 BE12</t>
  </si>
  <si>
    <t>J.Phys.(London) A7, 360 (1974)</t>
  </si>
  <si>
    <t>J.Phys.(London) A6, L67 (1973)</t>
  </si>
  <si>
    <t>CONF Lexington(Symp Structure Low-Medium Mass Nuclei,5th),P56</t>
  </si>
  <si>
    <t>CONF Chandigarh(Nucl Phys),Vol15B P517</t>
  </si>
  <si>
    <t>REPT INDC(SEC)-35/L P81</t>
  </si>
  <si>
    <t>REPT BARC-695 P5</t>
  </si>
  <si>
    <t>REPT BARC-692 P9</t>
  </si>
  <si>
    <t>JOUR BAPSA 18 58,H Grench,1/15/73</t>
  </si>
  <si>
    <t>CONF SESAPS 39th Mtg,P6</t>
  </si>
  <si>
    <t>J.Phys.(London) A5, 596 (1972)</t>
  </si>
  <si>
    <t>D.A.Viggars, P.A.Butler, P.E.Carr, L.L.Gadeken, A.N.James, P.J.Nolan, J.F.Sharpey-Schafer</t>
  </si>
  <si>
    <t>T.T.Bardin, J.A.Becker, T.R.Fisher, A.D.W.Jones</t>
  </si>
  <si>
    <t>a-Particle Induced High-Energy g-Ray Yields from Light Elements</t>
  </si>
  <si>
    <t>Absolute a-Induced Thick-Target Gamma-Ray Yields for the Elemental Analysis of Light Elements</t>
  </si>
  <si>
    <t>Spin Cutoff Parameters for 28Si, 29Si, and 30P: Comparison of Measurements with Spectral Distribution Calculations</t>
  </si>
  <si>
    <t>Neutron Yields of Light Elements under a-Bombardment</t>
  </si>
  <si>
    <t>Angular Correlation Measurements on Levels in 29Si Above 5 MeV Excitation</t>
  </si>
  <si>
    <t>High Spin Negative Parity States in 29Si Associated with Oblate Deformation</t>
  </si>
  <si>
    <t>Search for High-Spin States in 29Si Using a Neutron Time-of-Flight Spectrometer</t>
  </si>
  <si>
    <t>Levels in 30Si Excited by the 26Mg(a,n)29Si, 26Mg(a,g)30Si and 26Mg(a,a)26Mg Reactions</t>
  </si>
  <si>
    <t>A Study of the Principal Decay Modes and Lifetimes of Levels in 29Si below 7.2 MeV</t>
  </si>
  <si>
    <t>Concerning a Possible K = 7/2 Negative Parity Band in 29Si</t>
  </si>
  <si>
    <t>Positive-Parity Bands in 29Si</t>
  </si>
  <si>
    <t>Levels of Si29 with Excitation Energy below 6.4 MeV</t>
  </si>
  <si>
    <t>Properties of the 5.256-MeV State in Si29: Evidence for a Rotational Band with Kp=7/2-</t>
  </si>
  <si>
    <t>26Mg(a,n)29Si</t>
  </si>
  <si>
    <t>1990MI02</t>
  </si>
  <si>
    <t>1986MA20</t>
  </si>
  <si>
    <t>1986CAZR</t>
  </si>
  <si>
    <t>1979ROZS</t>
  </si>
  <si>
    <t>1979ROZI</t>
  </si>
  <si>
    <t>1979GI09</t>
  </si>
  <si>
    <t>1978ROZL</t>
  </si>
  <si>
    <t>1976PR12</t>
  </si>
  <si>
    <t>1976BE16</t>
  </si>
  <si>
    <t>1975WIYU</t>
  </si>
  <si>
    <t>1975WI05</t>
  </si>
  <si>
    <t>1974WIZR</t>
  </si>
  <si>
    <t>1974WIZP</t>
  </si>
  <si>
    <t>1974WIZB</t>
  </si>
  <si>
    <t>1974WIYS</t>
  </si>
  <si>
    <t>1974EK02</t>
  </si>
  <si>
    <t>1974BEWV</t>
  </si>
  <si>
    <t>1974BEWL</t>
  </si>
  <si>
    <t>1974BEWF</t>
  </si>
  <si>
    <t>1974BE05</t>
  </si>
  <si>
    <t>1973WIZN</t>
  </si>
  <si>
    <t>1971GL02</t>
  </si>
  <si>
    <t>1969KE08</t>
  </si>
  <si>
    <t>1969KE01</t>
  </si>
  <si>
    <t>1966SE09</t>
  </si>
  <si>
    <t>Diss.Abst.Int. 47B, 2038 (1986)</t>
  </si>
  <si>
    <t>COO-535-767, p.106 (1979)</t>
  </si>
  <si>
    <t>REPT COO-535-766,p89,Roughton</t>
  </si>
  <si>
    <t>THESIS DABBB 36B 791</t>
  </si>
  <si>
    <t>Thesis, North Carolina State University (1974)</t>
  </si>
  <si>
    <t>REPT TUNL-XII B9</t>
  </si>
  <si>
    <t>REPT USNDC-11 P244</t>
  </si>
  <si>
    <t>REPT TUNL-XII P14</t>
  </si>
  <si>
    <t>CONF Delhi(g-Ray Transition Probabilities),Abstract No1C3</t>
  </si>
  <si>
    <t>REPT CRN/PN-74-36,mf</t>
  </si>
  <si>
    <t>REPT Univ Louis Pasteur,Strasbourg,1974 Annual,P49</t>
  </si>
  <si>
    <t>CONF Southeastern Section Amer Phys Soc,Wake Forest,P31</t>
  </si>
  <si>
    <t>Z.-J.Cao</t>
  </si>
  <si>
    <t>N.A.Roughton, T.Intrator, C.Hansen, R.J.Peterson, C.S.Zaidins</t>
  </si>
  <si>
    <t>J.R.Williams, Jr.</t>
  </si>
  <si>
    <t>D.C.Kean, K.W.Carter, R.H.Spear</t>
  </si>
  <si>
    <t>Production of 29Al by the 26Mg(a,p)29Al Reaction and Its Tracer Use</t>
  </si>
  <si>
    <t>Nuclear Structure Effects in Preequilibrium Reactions: a-induced reactions on 24, 25, 26Mg, 27Al, and 28Si</t>
  </si>
  <si>
    <t>Topics in Pion Production: I. Experimental Part. II. Theoretical Part</t>
  </si>
  <si>
    <t>Thick Target Measurement of Thermonuclear Reaction Rates</t>
  </si>
  <si>
    <t>Additional 4He Induced Thermonuclear Rates using Thick Target Techniques</t>
  </si>
  <si>
    <t>Study of Nuclear Reactions Induced by Alpha Particles (E&lt;14 MeV) on B, C, N, Mg, Al and P, for Application to Radioactivation Analysis</t>
  </si>
  <si>
    <t>Excitation Functions of High-Energy a-Particle Induced Nuclear Reactions on Aluminum and Magnesium: Production of 28Mg</t>
  </si>
  <si>
    <t>Angular Correlation and Gamma Ray Linear Polarization Measurements in 29Al</t>
  </si>
  <si>
    <t>Gamma Ray Linear Polarization Measurements for 29Al</t>
  </si>
  <si>
    <t>A Study of the Electromagnetic Decay of the Low-Lying Excited States in 29Al and 61Ni</t>
  </si>
  <si>
    <t>Study of 29Al with the 26Mg(a,pg)29Al Reaction</t>
  </si>
  <si>
    <t>Lifetime Measurements in 29Al</t>
  </si>
  <si>
    <t>Small-Angle j Dependence of (a,p) Reactions</t>
  </si>
  <si>
    <t>Angular Correlation Studies of the Low-Lying Levels of 29Al</t>
  </si>
  <si>
    <t>Gamma-Ray Branching Ratios of the Low-Lying Levels of 29Al</t>
  </si>
  <si>
    <t>(a,p) Reactions on Mg26 and Al27 in the 12-16 MeV Energy Range</t>
  </si>
  <si>
    <t>26Mg(a,p)29Al</t>
  </si>
  <si>
    <t>017603</t>
  </si>
  <si>
    <t>P.Mohr, H.Beer, H.Oberhummer, W.Rochow, P.V.Sedyshev, S.Volz, A.Zilges</t>
  </si>
  <si>
    <t>P.Mohr</t>
  </si>
  <si>
    <t>932</t>
  </si>
  <si>
    <t>p39</t>
  </si>
  <si>
    <t>1</t>
  </si>
  <si>
    <t>1597</t>
  </si>
  <si>
    <t>G14</t>
  </si>
  <si>
    <t>S223</t>
  </si>
  <si>
    <t>351</t>
  </si>
  <si>
    <t>583</t>
  </si>
  <si>
    <t>609</t>
  </si>
  <si>
    <t>Part3</t>
  </si>
  <si>
    <t>P270</t>
  </si>
  <si>
    <t>31B</t>
  </si>
  <si>
    <t>3638</t>
  </si>
  <si>
    <t>305</t>
  </si>
  <si>
    <t>209</t>
  </si>
  <si>
    <t>1423</t>
  </si>
  <si>
    <t>40</t>
  </si>
  <si>
    <t>610</t>
  </si>
  <si>
    <t>725</t>
  </si>
  <si>
    <t>151</t>
  </si>
  <si>
    <t>816</t>
  </si>
  <si>
    <t>12</t>
  </si>
  <si>
    <t>821</t>
  </si>
  <si>
    <t>347</t>
  </si>
  <si>
    <t>132</t>
  </si>
  <si>
    <t>361</t>
  </si>
  <si>
    <t>509</t>
  </si>
  <si>
    <t>475</t>
  </si>
  <si>
    <t>199</t>
  </si>
  <si>
    <t>234</t>
  </si>
  <si>
    <t>123</t>
  </si>
  <si>
    <t>29,No4</t>
  </si>
  <si>
    <t>732,HF7</t>
  </si>
  <si>
    <t>15</t>
  </si>
  <si>
    <t>194</t>
  </si>
  <si>
    <t>606</t>
  </si>
  <si>
    <t>273</t>
  </si>
  <si>
    <t>389</t>
  </si>
  <si>
    <t>237</t>
  </si>
  <si>
    <t>219</t>
  </si>
  <si>
    <t>391</t>
  </si>
  <si>
    <t>499</t>
  </si>
  <si>
    <t>1682</t>
  </si>
  <si>
    <t>1676</t>
  </si>
  <si>
    <t>141</t>
  </si>
  <si>
    <t>409</t>
  </si>
  <si>
    <t>647</t>
  </si>
  <si>
    <t>316</t>
  </si>
  <si>
    <t>333</t>
  </si>
  <si>
    <t>886</t>
  </si>
  <si>
    <t>72</t>
  </si>
  <si>
    <t>900</t>
  </si>
  <si>
    <t>2401</t>
  </si>
  <si>
    <t>2466</t>
  </si>
  <si>
    <t>2414</t>
  </si>
  <si>
    <t>371</t>
  </si>
  <si>
    <t>45</t>
  </si>
  <si>
    <t>2011</t>
  </si>
  <si>
    <t>511</t>
  </si>
  <si>
    <t>31,No4</t>
  </si>
  <si>
    <t>787,BI8</t>
  </si>
  <si>
    <t>2707</t>
  </si>
  <si>
    <t>1369</t>
  </si>
  <si>
    <t>30,No8</t>
  </si>
  <si>
    <t>1255,BB4</t>
  </si>
  <si>
    <t>561</t>
  </si>
  <si>
    <t>404</t>
  </si>
  <si>
    <t>28,No7</t>
  </si>
  <si>
    <t>996,EC8</t>
  </si>
  <si>
    <t>265</t>
  </si>
  <si>
    <t>1094</t>
  </si>
  <si>
    <t>27,No7</t>
  </si>
  <si>
    <t>EE3</t>
  </si>
  <si>
    <t>8</t>
  </si>
  <si>
    <t>26,No4</t>
  </si>
  <si>
    <t>635,KG9</t>
  </si>
  <si>
    <t>834</t>
  </si>
  <si>
    <t>228</t>
  </si>
  <si>
    <t>336</t>
  </si>
  <si>
    <t>337</t>
  </si>
  <si>
    <t>303</t>
  </si>
  <si>
    <t>1755</t>
  </si>
  <si>
    <t>11</t>
  </si>
  <si>
    <t>G5</t>
  </si>
  <si>
    <t>L175</t>
  </si>
  <si>
    <t>286</t>
  </si>
  <si>
    <t>24,No4</t>
  </si>
  <si>
    <t>593,BM2</t>
  </si>
  <si>
    <t>86</t>
  </si>
  <si>
    <t>29</t>
  </si>
  <si>
    <t>494</t>
  </si>
  <si>
    <t>629</t>
  </si>
  <si>
    <t>1006</t>
  </si>
  <si>
    <t>593</t>
  </si>
  <si>
    <t>113</t>
  </si>
  <si>
    <t>80</t>
  </si>
  <si>
    <t>317</t>
  </si>
  <si>
    <t>441</t>
  </si>
  <si>
    <t>1100</t>
  </si>
  <si>
    <t>59</t>
  </si>
  <si>
    <t>360</t>
  </si>
  <si>
    <t>L67</t>
  </si>
  <si>
    <t>449</t>
  </si>
  <si>
    <t>596</t>
  </si>
  <si>
    <t>355</t>
  </si>
  <si>
    <t>1263</t>
  </si>
  <si>
    <t>1625</t>
  </si>
  <si>
    <t>772</t>
  </si>
  <si>
    <t>57</t>
  </si>
  <si>
    <t>1931</t>
  </si>
  <si>
    <t>2038</t>
  </si>
  <si>
    <t>24,No7</t>
  </si>
  <si>
    <t>847,FD8</t>
  </si>
  <si>
    <t>431</t>
  </si>
  <si>
    <t>1792</t>
  </si>
  <si>
    <t>1111</t>
  </si>
  <si>
    <t>285</t>
  </si>
  <si>
    <t>213</t>
  </si>
  <si>
    <t>328</t>
  </si>
  <si>
    <t>241</t>
  </si>
  <si>
    <t>430</t>
  </si>
  <si>
    <t>621</t>
  </si>
  <si>
    <t>R.B.Firestone, M.Krticka, D.P.McNabb, B.Sleaford, U.Agvaanluvsan, T.Belgya, Zs.Revay</t>
  </si>
  <si>
    <t>R.B.Firestone</t>
  </si>
  <si>
    <t>C.Zhou, Z.Wu</t>
  </si>
  <si>
    <t>C.Zhou</t>
  </si>
  <si>
    <t>R.C.Reedy, S.C.Frankle</t>
  </si>
  <si>
    <t>R.C.Reedy</t>
  </si>
  <si>
    <t>C.Zhou, R.B.Firestone</t>
  </si>
  <si>
    <t>P.Mohr, H.Beer, H.Oberhummer, G.Staudt</t>
  </si>
  <si>
    <t>P.Mohr, H.Oberhummer, H.Beer</t>
  </si>
  <si>
    <t>T.A.Walkiewicz, S.Raman, E.T.Jurney, J.W.Starner, J.E.Lynn</t>
  </si>
  <si>
    <t>T.A.Walkiewicz</t>
  </si>
  <si>
    <t>S.Raman, S.Kahane, J.E.Lynn</t>
  </si>
  <si>
    <t>S.Raman</t>
  </si>
  <si>
    <t>P.Z.Hien, T.K.Mai, T.X.Quang, T.N.Thuy</t>
  </si>
  <si>
    <t>P.Z.Hien</t>
  </si>
  <si>
    <t>D.G.Sargood</t>
  </si>
  <si>
    <t>P.Hungerford, H.H.Schmidt</t>
  </si>
  <si>
    <t>P.Hungerford</t>
  </si>
  <si>
    <t>T.B.Ryves</t>
  </si>
  <si>
    <t>E.P.Stergakos</t>
  </si>
  <si>
    <t>E.Selin, E.Wallander</t>
  </si>
  <si>
    <t>E.Selin</t>
  </si>
  <si>
    <t>P.Spilling, H.Gruppelaar, A.M.F.Op Den Kamp</t>
  </si>
  <si>
    <t>P.Spilling</t>
  </si>
  <si>
    <t>N.C.Rasmussen, V.J.Orphan, Y.Hukai</t>
  </si>
  <si>
    <t>N.C.Rasmussen</t>
  </si>
  <si>
    <t>D.J.Hughes, R.C.Garth, J.S.Levin</t>
  </si>
  <si>
    <t>D.J.Hughes</t>
  </si>
  <si>
    <t>A.N.Vodin, A.S.Kachan, V.M.Mishchenko</t>
  </si>
  <si>
    <t>A.N.Vodin</t>
  </si>
  <si>
    <t>C.Rowland, C.Iliadis, A.E.Champagne, A.K.Dummer, R.Fitzgerald, E.C.T.Harley, J.Mosher, R.Runkle</t>
  </si>
  <si>
    <t>C.Rowland</t>
  </si>
  <si>
    <t>A.S.Kachan, A.N.Vodin, V.M.Mishchenko, R.P.Slabospitsky</t>
  </si>
  <si>
    <t>A.S.Kachan</t>
  </si>
  <si>
    <t>C.Iliadis, J.M.D'Auria, S.Starrfield, W.J.Thompson, M.Wiescher</t>
  </si>
  <si>
    <t>C.Iliadis</t>
  </si>
  <si>
    <t>A.E.Champagne, C.Iliadis, C.Rowland</t>
  </si>
  <si>
    <t>A.E.Champagne</t>
  </si>
  <si>
    <t>A.Savidou, X.Aslanoglou, T.Paradellis, M.Pilakouta</t>
  </si>
  <si>
    <t>A.Savidou</t>
  </si>
  <si>
    <t>D.C.Powell</t>
  </si>
  <si>
    <t>J.Jose, A.Coc, M.Hernanz</t>
  </si>
  <si>
    <t>J.Jose</t>
  </si>
  <si>
    <t>A.E.Champagne, S.E.Hale, V.Y.Hansper, C.Iliadis, D.C.Powell, R.A.Surman, K.D.Veal</t>
  </si>
  <si>
    <t>A.N.Vodin, A.S.Kachan, B.A.Nemashkalo</t>
  </si>
  <si>
    <t>H.G.Reusch, K.Langanke, C.Rolfs</t>
  </si>
  <si>
    <t>H.G.Reusch</t>
  </si>
  <si>
    <t>Ch.Iliadis, Th.Schange, C.Rolfs, U.Schroder, E.Somorjai, H.P.Trautvetter, K.Wolke, P.M.Endt, S.W.Kikstra, A.E.Champagne, M.Arnould, G.Paulus</t>
  </si>
  <si>
    <t>Ch.Iliadis</t>
  </si>
  <si>
    <t>F.Corvi, A.Prevignano, H.Liskien, P.B.Smith</t>
  </si>
  <si>
    <t>F.Corvi</t>
  </si>
  <si>
    <t>J.Raisanen, T.Witting, J.Keinonen</t>
  </si>
  <si>
    <t>J.Raisanen</t>
  </si>
  <si>
    <t>M.Uhrmacher, K.Pampus, F.J.Bergmeister, D.Purschke, K.P.Lieb</t>
  </si>
  <si>
    <t>M.Uhrmacher</t>
  </si>
  <si>
    <t>A.Z.Kiss, E.Koltay, B.Nyako, E.Somorjai, A.Anttila, J.Raisanen</t>
  </si>
  <si>
    <t>A.Z.Kiss</t>
  </si>
  <si>
    <t>A.E.Champagne, P.H.Zhang, L.L.Lee, Jr., M.J.Levine</t>
  </si>
  <si>
    <t>J.J.A.Smit, J.P.L.Reinecke, M.A.Meyer, D.Reitmann, P.M.Endt</t>
  </si>
  <si>
    <t>J.J.A.Smit</t>
  </si>
  <si>
    <t>A.Anttila, M.Bister, A.Luukkainen, A.Z.Kiss, E.Somorjai</t>
  </si>
  <si>
    <t>A.Anttila</t>
  </si>
  <si>
    <t>B.M.Paine</t>
  </si>
  <si>
    <t>L.Buchmann, H.W.Becker, K.U.Kettner, W.E.Kieser, P.Schmalbrock, C.Rolfs</t>
  </si>
  <si>
    <t>L.Buchmann</t>
  </si>
  <si>
    <t>B.M.Paine, D.G.Sargood</t>
  </si>
  <si>
    <t>J.W.Maas, A.J.C.D.Holvast, A.Baghus, H.J.M.Aarts, P.M.Endt</t>
  </si>
  <si>
    <t>J.W.Maas</t>
  </si>
  <si>
    <t>G.Demortier, Ph.Delsate</t>
  </si>
  <si>
    <t>G.Demortier</t>
  </si>
  <si>
    <t>H.Ropke, P.Betz, G.Bender, V.Glattes, G.Hammel, W.Brendler</t>
  </si>
  <si>
    <t>H.Ropke</t>
  </si>
  <si>
    <t>H.Ropke, H.Grawe, G.Hammel</t>
  </si>
  <si>
    <t>E.G.Kopanets, V.Y.Migalenya, A.N.Lvov, A.A.Koval, V.Y.Kostin, S.P.Tsytko</t>
  </si>
  <si>
    <t>E.G.Kopanets</t>
  </si>
  <si>
    <t>E.G.Kopanets, A.N.Lvov, V.Y.Migalenya, V.Y.Kostin, A.A.Koval, S.P.Tsytko</t>
  </si>
  <si>
    <t>A.Anttila, M.Bister, M.Piiparinen</t>
  </si>
  <si>
    <t>C.van der Leun, P.De Wit</t>
  </si>
  <si>
    <t>C.van der Leun</t>
  </si>
  <si>
    <t>F.C.P.Huang, T.R.Ophel</t>
  </si>
  <si>
    <t>F.C.P.Huang</t>
  </si>
  <si>
    <t>C.van der Leun, D.M.Sheppard, P.M.Endt</t>
  </si>
  <si>
    <t>D.M.Sheppard, C.Van der Leun</t>
  </si>
  <si>
    <t>D.M.Sheppard</t>
  </si>
  <si>
    <t>A.A.Koval, E.G.Kopanets, Y.S.Korda, L.N.Sukhotin, S.P.Tsytko</t>
  </si>
  <si>
    <t>A.A.Koval</t>
  </si>
  <si>
    <t>G.A.P.Engelbertink, P.M.Endt</t>
  </si>
  <si>
    <t>G.A.P.Engelbertink</t>
  </si>
  <si>
    <t>S.C.Curran, J.E.Strothers</t>
  </si>
  <si>
    <t>S.C.Curran</t>
  </si>
  <si>
    <t>H.Orihara, A.Terakawa, K.Itoh, H.Suzuki, K.Kumagai, Y.Kikuchi, G.C.Jon, K.Ishii, T.Niizeki, H.Sagawa, H.Ohnuma</t>
  </si>
  <si>
    <t>H.Orihara</t>
  </si>
  <si>
    <t>H.Orihara, H.Suzuki, A.Terakawa, G.C.Jon, H.Ohnuma</t>
  </si>
  <si>
    <t>G.C.Jon, H.Orihara, C.C.Yun, A.Terakawa, K.Itoh, A.Yamamoto, H.Suzuki, Y.Mizuno, H.Kamurai, K.Ishii, H.Ohnuma</t>
  </si>
  <si>
    <t>G.C.Jon</t>
  </si>
  <si>
    <t>S.A.Brindhaban, P.H.Barker</t>
  </si>
  <si>
    <t>S.A.Brindhaban</t>
  </si>
  <si>
    <t>P.A.Amundsen, P.H.Barker</t>
  </si>
  <si>
    <t>P.A.Amundsen</t>
  </si>
  <si>
    <t>P.H.Barker, S.A.Brindhaban</t>
  </si>
  <si>
    <t>P.H.Barker</t>
  </si>
  <si>
    <t>H.Orihara, T.Niizeki, M.Ohura, M.Hosaka, G.C.Jon, K.Ishii, Y.Takahashi, A.Satoh, J.Takamatsu, T.Nakagawa, K.Maeda, K.Miura, H.Ohnuma</t>
  </si>
  <si>
    <t>G.Mairle, K.T.Knopfle, M.Seeger</t>
  </si>
  <si>
    <t>G.Mairle</t>
  </si>
  <si>
    <t>C.Lebo, B.D.Anderson, T.Chittrakarn, A.R.Baldwin, R.Madey, J.W.Watson, C.C.Foster</t>
  </si>
  <si>
    <t>C.Lebo</t>
  </si>
  <si>
    <t>R.T.Skelton, R.W.Kavanagh, D.G.Sargood</t>
  </si>
  <si>
    <t>H.Orihara, Y.Takahashi, M.Kabasawa, T.Kawamura, K.Furukawa, A.Satoh, T.Niizeki, J.Takamatsu, T.Nakagawa, K.Maeda, K.Ishii, K.Miura, H.Ohnuma</t>
  </si>
  <si>
    <t>R.Madey, B.S.Flanders, B.D.Anderson, A.R.Baldwin, C.Lebo, J.W.Watson, S.M.Austin, A.Galonsky, B.H.Wildenthal, C.C.Foster</t>
  </si>
  <si>
    <t>R.Madey</t>
  </si>
  <si>
    <t>G.Doukellis, J.Rapaport</t>
  </si>
  <si>
    <t>D.L.Aron</t>
  </si>
  <si>
    <t>B.D.Anderson, C.Lebo, R.Madey, J.W.Watson, C.C.Foster</t>
  </si>
  <si>
    <t>B.D.Anderson</t>
  </si>
  <si>
    <t>J.W.Watson, W.Pairsuwan, B.D.Anderson, A.R.Baldwin, B.S.Flanders, R.Madey, R.J.McCarthy, B.A.Brown, B.H.Wildenthal, C.C.Foster</t>
  </si>
  <si>
    <t>J.W.Watson</t>
  </si>
  <si>
    <t>T.N.Taddeucci, C.D.Goodman, C.C.Foster, R.C.Byrd, C.Gaarde, J.S.Larsen, D.J.Horen, J.Rapaport, E.Sugarbaker</t>
  </si>
  <si>
    <t>T.N.Taddeucci</t>
  </si>
  <si>
    <t>R.T.Skelton</t>
  </si>
  <si>
    <t>C.Lebo, B.D.Anderson, A.R.Baldwin, B.S.Flanders, J.W.Watson, R.Madey, C.C.Foster</t>
  </si>
  <si>
    <t>P.A.M.Guichon, P.Kroll</t>
  </si>
  <si>
    <t>P.A.M.Guichon</t>
  </si>
  <si>
    <t>L.Buchmann, H.Baumeister, H.J.Probst, C.Rolfs</t>
  </si>
  <si>
    <t>T.N.Taddeucci, J.Rapaport, D.E.Bainum, C.D.Goodman, C.C.Foster, C.Gaarde, J.Larsen, C.A.Goulding, D.J.Horen, T.Masterson, E.Sugarbaker</t>
  </si>
  <si>
    <t>R.Madey, B.D.Anderson, J.W.Watson, A.R.Baldwin, B.S.Flanders, C.Lebo, C.C.Foster, S.M.Austin, A.Galonsky, B.H.Wildenthal</t>
  </si>
  <si>
    <t>B.D.Anderson, R.J.McCarthy, M.Ahmad, A.Fazely, A.M.Kalenda, J.N.Knudson, J.W.Watson, R.Madey, C.C.Foster</t>
  </si>
  <si>
    <t>E.Sugarbaker, D.W.Bainum, C.C.Foster, C.Gaarde, C.D.Goodman, C.A.Goulding, D.J.Horen, J.Larsen, D.Lind, T.Masterson, J.Rapaport, T.N.Taddeucci</t>
  </si>
  <si>
    <t>E.Sugarbaker</t>
  </si>
  <si>
    <t>R.T.Skelton, D.G.Sargood, R.W.Kavanagh</t>
  </si>
  <si>
    <t>E.B.Norman, T.E.Chupp, K.T.Lesko, P.J.Grant</t>
  </si>
  <si>
    <t>E.B.Norman</t>
  </si>
  <si>
    <t>S.D.Bloom, C.D.Goodman, S.M.Grimes, R.F.Hausman,Jr.</t>
  </si>
  <si>
    <t>S.D.Bloom</t>
  </si>
  <si>
    <t>W.A.Sterrenburg, S.M.Austin, U.E.P.Berg, R.DeVito</t>
  </si>
  <si>
    <t>W.A.Sterrenburg</t>
  </si>
  <si>
    <t>M.Paul, W.Henning, W.Kutschera, E.J.Stephenson, J.L.Yntema</t>
  </si>
  <si>
    <t>M.Paul</t>
  </si>
  <si>
    <t>C.D.Goodman, C.A.Goulding, M.B.Greenfield, J.Rapaport, D.E.Bainum, C.C.Foster, W.G.Love, F.Petrovich</t>
  </si>
  <si>
    <t>C.D.Goodman</t>
  </si>
  <si>
    <t>U.E.P.Berg, S.M.Austin, R.DeVito, A.I.Galonsky, W.A.Sterrenburg</t>
  </si>
  <si>
    <t>U.E.P.Berg</t>
  </si>
  <si>
    <t>R.G.Lovas</t>
  </si>
  <si>
    <t>D.A.Lind, T.Masterson, E.Sugarbaker, C.D.Zafiratos</t>
  </si>
  <si>
    <t>D.A.Lind</t>
  </si>
  <si>
    <t>J.D.King, C.W.Cheng</t>
  </si>
  <si>
    <t>J.D.King</t>
  </si>
  <si>
    <t>J.M.Davidson, D.G.Sargood, J.L.Zyskind</t>
  </si>
  <si>
    <t>J.M.Davidson</t>
  </si>
  <si>
    <t>V.N.Baturin, V.P.Koptev, E.M.Maev, M.M.Makarov, V.V.Nelyubin, V.V.Sulimov, A.V.Khanzadeev, G.V.Shcherbakov</t>
  </si>
  <si>
    <t>V.N.Baturin</t>
  </si>
  <si>
    <t>J.D.Carlson, C.D.Zafiratos, D.A.Lind</t>
  </si>
  <si>
    <t>H.G.Price, A.N.James, P.J.Nolan, J.F.Sharpey-Schafer, P.J.Twin, D.A.Viggars</t>
  </si>
  <si>
    <t>H.G.Price</t>
  </si>
  <si>
    <t>V.A.Madsen, M.J.Stomp, V.R.Brown, J.D.Anderson, L.Hansen, C.Wong, J.J.Wesolowski</t>
  </si>
  <si>
    <t>V.A.Madsen</t>
  </si>
  <si>
    <t>R.F.Bentley, J.D.Carlson, D.A.Lind, R.B.Perkins, C.D.Zafiratos</t>
  </si>
  <si>
    <t>R.F.Bentley</t>
  </si>
  <si>
    <t>T.Mo, C.I.Delaune, J.W.Nelson</t>
  </si>
  <si>
    <t>T.Mo</t>
  </si>
  <si>
    <t>J.M.Freeman, J.G.Jenkin, G.Murray, D.C.Robinson, W.E.Burcham</t>
  </si>
  <si>
    <t>J.M.Freeman</t>
  </si>
  <si>
    <t>G.Murray, J.M.Freeman, J.G.Jenkin, W.E.Burcham</t>
  </si>
  <si>
    <t>G.Murray</t>
  </si>
  <si>
    <t>J.M.Freeman, J.H.Montague, G.Murray, R.E.White, W.E.Burcham</t>
  </si>
  <si>
    <t>R.K.Heaton, H.W.Lee, B.C.Robertson, E.B.Norman, K.T.Lesko, B.Sur</t>
  </si>
  <si>
    <t>R.K.Heaton</t>
  </si>
  <si>
    <t>R.Lappalainen, A.Anttila, J.Raisanen</t>
  </si>
  <si>
    <t>R.Lappalainen</t>
  </si>
  <si>
    <t>S.M.Grimes, C.H.Poppe, C.Wong, B.J.Dalton</t>
  </si>
  <si>
    <t>S.M.Grimes</t>
  </si>
  <si>
    <t>H.Liskien, A.Paulsen</t>
  </si>
  <si>
    <t>H.Liskien</t>
  </si>
  <si>
    <t>D.A.Viggars, P.A.Butler, P.E.Carr, L.L.Gadeken, L.L.Green, A.N.James, P.J.Nolan, J.F.Sharpey-Schafer</t>
  </si>
  <si>
    <t>D.A.Viggars</t>
  </si>
  <si>
    <t>P.Betz, H.Ropke</t>
  </si>
  <si>
    <t>P.Betz</t>
  </si>
  <si>
    <t>J.P.Russell, W.E.Taylor, F.E.Dunnam, H.A.Van Rinsvelt</t>
  </si>
  <si>
    <t>J.P.Russell</t>
  </si>
  <si>
    <t>D.C.Bailey, P.E.Carr, J.L.Durell, L.L.Green, M.W.Greene, A.N.James, J.F.Sharpey-Schafer, D.A.Viggars</t>
  </si>
  <si>
    <t>D.C.Bailey</t>
  </si>
  <si>
    <t>R.H.Spear, J.E.Cairns, R.V.Elliott, J.A.Kuehner, A.A.Pilt</t>
  </si>
  <si>
    <t>R.H.Spear</t>
  </si>
  <si>
    <t>A.A.Pilt, R.H.Spear, R.V.Elliott, J.A.Kuehner</t>
  </si>
  <si>
    <t>A.A.Pilt</t>
  </si>
  <si>
    <t>T.T.Bardin, J.A.Becker, T.R.Fisher, A.D.W.Jones</t>
  </si>
  <si>
    <t>T.T.Bardin</t>
  </si>
  <si>
    <t>Y.Minai, T.Nozaki</t>
  </si>
  <si>
    <t>Y.Minai</t>
  </si>
  <si>
    <t>H.Machner, G.Seniwongse, P.Jahn, M.Nolte, M.Rogge, P.Turek</t>
  </si>
  <si>
    <t>H.Machner</t>
  </si>
  <si>
    <t>Z.-J.Cao</t>
  </si>
  <si>
    <t>N.A.Roughton, C.S.Zaidins, R.J.Peterson, C.J.Hansen</t>
  </si>
  <si>
    <t>N.A.Roughton</t>
  </si>
  <si>
    <t>A.Giovagnoli, C.Koemmerer, M.Valladon, G.Blondiaux, J.L.Debrun</t>
  </si>
  <si>
    <t>A.Giovagnoli</t>
  </si>
  <si>
    <t>H.J.Probst, S.M.Qaim, R.Weinreich</t>
  </si>
  <si>
    <t>H.J.Probst</t>
  </si>
  <si>
    <t>F.A.Beck, T.Byrski, A.Knipper, J.P.Vivien</t>
  </si>
  <si>
    <t>F.A.Beck</t>
  </si>
  <si>
    <t>J.R.Williams, R.O.Nelson, C.R.Gould, D.R.Tilley</t>
  </si>
  <si>
    <t>J.R.Williams</t>
  </si>
  <si>
    <t>P.Ekstrom, J.Tillman</t>
  </si>
  <si>
    <t>P.Ekstrom</t>
  </si>
  <si>
    <t>F.A.Beck, T.Byrski, G.Costa, P.Engelstein</t>
  </si>
  <si>
    <t>J.E.Glenn, C.D.Zafiratos, C.S.Zaidins</t>
  </si>
  <si>
    <t>J.E.Glenn</t>
  </si>
  <si>
    <t>D.C.Kean, K.W.Carter, C.J.Piluso, R.H.Spear</t>
  </si>
  <si>
    <t>D.C.Kean</t>
  </si>
  <si>
    <t>G.Semenescu, M.Ivascu, R.Dumitrescu, E.Marincu, M.Titirici</t>
  </si>
  <si>
    <t>G.Semenescu</t>
  </si>
  <si>
    <t>AND</t>
  </si>
  <si>
    <t>PR/C</t>
  </si>
  <si>
    <t>JRN</t>
  </si>
  <si>
    <t>AUJ</t>
  </si>
  <si>
    <t>NIM</t>
  </si>
  <si>
    <t>NP/A</t>
  </si>
  <si>
    <r>
      <t>P</t>
    </r>
    <r>
      <rPr>
        <sz val="11"/>
        <color indexed="8"/>
        <rFont val="ＭＳ Ｐゴシック"/>
        <family val="3"/>
      </rPr>
      <t>R</t>
    </r>
  </si>
  <si>
    <t>BAS</t>
  </si>
  <si>
    <t>NIM/A</t>
  </si>
  <si>
    <t>AJ/S</t>
  </si>
  <si>
    <t>NIM/B</t>
  </si>
  <si>
    <t>AJ</t>
  </si>
  <si>
    <t>ZP/A</t>
  </si>
  <si>
    <t>BAP</t>
  </si>
  <si>
    <t>Diss.Abst.Int.</t>
  </si>
  <si>
    <t>RRL.</t>
  </si>
  <si>
    <r>
      <t>Z</t>
    </r>
    <r>
      <rPr>
        <sz val="11"/>
        <color indexed="8"/>
        <rFont val="ＭＳ Ｐゴシック"/>
        <family val="3"/>
      </rPr>
      <t>P</t>
    </r>
  </si>
  <si>
    <t>反応</t>
  </si>
  <si>
    <t>標的核 Z（原子番号）</t>
  </si>
  <si>
    <t>標的核 A（質量数）</t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</si>
  <si>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</si>
  <si>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</si>
  <si>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</si>
  <si>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</si>
  <si>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</si>
  <si>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</si>
  <si>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</si>
  <si>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G-spectra</t>
  </si>
  <si>
    <t>B(λ)</t>
  </si>
  <si>
    <t>A-decay</t>
  </si>
  <si>
    <t>G-multipolarity</t>
  </si>
  <si>
    <t>B-spectra</t>
  </si>
  <si>
    <t>B-decay</t>
  </si>
  <si>
    <t>Keynumber</t>
  </si>
  <si>
    <t>書誌情報-雑誌</t>
  </si>
  <si>
    <t>書誌情報-巻号</t>
  </si>
  <si>
    <t>書誌情報-ページ</t>
  </si>
  <si>
    <t>書誌情報-年数</t>
  </si>
  <si>
    <t>書誌情報-First Author</t>
  </si>
  <si>
    <t>書誌情報-Authors</t>
  </si>
  <si>
    <t>Title</t>
  </si>
  <si>
    <t>リンク</t>
  </si>
  <si>
    <t>コメント</t>
  </si>
  <si>
    <t>Α-spectra</t>
  </si>
  <si>
    <t>2008FIZZ</t>
  </si>
  <si>
    <t>2003ZHZY</t>
  </si>
  <si>
    <t>2002RE13</t>
  </si>
  <si>
    <t>2001ZHZZ</t>
  </si>
  <si>
    <t>1999MO22</t>
  </si>
  <si>
    <t>1998MO17</t>
  </si>
  <si>
    <t>1997MOZZ</t>
  </si>
  <si>
    <t>1992WA06</t>
  </si>
  <si>
    <t>1988RA10</t>
  </si>
  <si>
    <t>1986HI05</t>
  </si>
  <si>
    <t>1983SA30</t>
  </si>
  <si>
    <t>1982HU02</t>
  </si>
  <si>
    <t>1980PIZN</t>
  </si>
  <si>
    <t>1973SCYA</t>
  </si>
  <si>
    <t>1971RYZZ</t>
  </si>
  <si>
    <t>1971RYZX</t>
  </si>
  <si>
    <t>1970STZZ</t>
  </si>
  <si>
    <t>1970SE07</t>
  </si>
  <si>
    <t>1968KA33</t>
  </si>
  <si>
    <t>1968COZW</t>
  </si>
  <si>
    <t>1967SP05</t>
  </si>
  <si>
    <t>1967RA24</t>
  </si>
  <si>
    <t>1953HU86</t>
  </si>
  <si>
    <t>Proc.2007 International Workshop on Compound-Nuclear Reactions and Related Topics, Yosemite Nat.Park, Ca., 22-26 OCT. 2007, J.Escher, F.S.Dietrich, T.Kawano, I.J.Thompson, Eds. p.26 (2008); AIP CONF.PROC. 1005 (2008)</t>
  </si>
  <si>
    <t>INDC(NDS)-443, p.39 (2003)</t>
  </si>
  <si>
    <t>INDC(CPR)-054 (2001)</t>
  </si>
  <si>
    <t>Proc.9th Intern.Symposium on Capture Gamma-Ray Spectroscopy and Related Topics, Budapest, Hungary, October 1996, G.L.Molnar, T.Belgya, Zs.Revay, Eds., Vol.1, p.428 (1997)</t>
  </si>
  <si>
    <t>J.Phys.(London) G14, Supplement S223 (1988)</t>
  </si>
  <si>
    <t>CONF Kiev(Neutron Physics) Proc,Part3,P270,Pisanko</t>
  </si>
  <si>
    <t>REPT INDC(SEC)-36/L P8</t>
  </si>
  <si>
    <t>Proc.Int.Conf.Chemical Nuclear Data, Measurements and Applications, Canterbury, England, M.L.Hurrell, Ed., Institution of Civil Engineers, London, p.139 (1971)</t>
  </si>
  <si>
    <t>CONF Canterbury(Chem Nucl Data),P139,12/10/72</t>
  </si>
  <si>
    <t>Thesis, Virginia Poly. (1970); Diss.Abst.Int. 31B, 3638 (1970)</t>
  </si>
  <si>
    <t>Osterr.Akad.Wiss., Math.-Naturw.Kl., Anz. No.10, 1 (1968)</t>
  </si>
  <si>
    <t>REPT UCRL-tr-10603,J Colditz,1/3/73</t>
  </si>
  <si>
    <t>Proc.Intern.Conf.Atomic Masses, 3rd, Winnipeg, Canada, R.C.Barber, Ed., Univ.Manitoba Press, p.278(1967)</t>
  </si>
  <si>
    <t>D.G.Sargood</t>
  </si>
  <si>
    <t>T.B.Ryves</t>
  </si>
  <si>
    <t>E.P.Stergakos</t>
  </si>
  <si>
    <t>B.Karlik</t>
  </si>
  <si>
    <t>New Methods for the Determination of Total Radiative Thermal Neutron Capture Cross Sections</t>
  </si>
  <si>
    <t>Prompt g-Ray Data Evaluation of Thermal-Neutron Capture for A=1-44</t>
  </si>
  <si>
    <t>Prompt Gamma Rays from Radiative Capture of Thermal Neutrons by Elements from Hydrogen Through Zinc</t>
  </si>
  <si>
    <t>Thermal-Neutron Capture Data for A = 26-35</t>
  </si>
  <si>
    <t>Neutron Capture of 26Mg at kT = 52 keV and the Resonance at En = 68.7 keV</t>
  </si>
  <si>
    <t>Neutron Capture of 26Mg at Thermonuclear Energies</t>
  </si>
  <si>
    <t>Analysis of Direct Neutron Capture on Neutron-Rich Light Nuclei using the Fast Cyclic Activation Technique</t>
  </si>
  <si>
    <t>Thermal-Neutron Capture by Magnesium Isotopes</t>
  </si>
  <si>
    <t>Direct Thermal Neutron Capture</t>
  </si>
  <si>
    <t>Determination of k0-Factors by Thermal Neutron Activation Technique</t>
  </si>
  <si>
    <t>Effect of Excited States on Thermonuclear Reaction Rates</t>
  </si>
  <si>
    <t>Neutron Binding and Excitation Energies of Some Magnesium Isotopes</t>
  </si>
  <si>
    <t>Thermal Neutron Capture Cross Section Measurements at the NPL</t>
  </si>
  <si>
    <t>Studies of Resonances in 23Na, 26Mg, 41K, 55Mn and 59Co</t>
  </si>
  <si>
    <t>Thermal Neutron Capture Gamma Rays from the 26Mg(n,g)27Mg Reaction</t>
  </si>
  <si>
    <t>Messungeiniger Einfangsquerschnitte fur schnelle Nautronen</t>
  </si>
  <si>
    <t>Thermal-Neutron Capture Gamma Rays from Natural Magnesium and Enriched 25Mg</t>
  </si>
  <si>
    <t>Determination of (n,g) Reaction Q Values from Capture g-Ray Spectra</t>
  </si>
  <si>
    <t>Fast Neutron Cross Sections and Nuclear Level Density</t>
  </si>
  <si>
    <t>n</t>
  </si>
  <si>
    <t>g</t>
  </si>
  <si>
    <t>26Mg(p,g)27Al</t>
  </si>
  <si>
    <t>p</t>
  </si>
  <si>
    <t>2002VO17</t>
  </si>
  <si>
    <t>2002RO13</t>
  </si>
  <si>
    <t>2001KA69</t>
  </si>
  <si>
    <t>2001IL02</t>
  </si>
  <si>
    <t>2000CHZQ</t>
  </si>
  <si>
    <t>1999VO21</t>
  </si>
  <si>
    <t>1999SA16</t>
  </si>
  <si>
    <t>1999POZX</t>
  </si>
  <si>
    <t>1999KA74</t>
  </si>
  <si>
    <t>1999JO08</t>
  </si>
  <si>
    <t>1998CHZP</t>
  </si>
  <si>
    <t>1994VOZX</t>
  </si>
  <si>
    <t>1994VO22</t>
  </si>
  <si>
    <t>1993VOZY</t>
  </si>
  <si>
    <t>1990RE07</t>
  </si>
  <si>
    <t>1990ILZZ</t>
  </si>
  <si>
    <t>1990IL01</t>
  </si>
  <si>
    <t>1988CO03</t>
  </si>
  <si>
    <t>1987RA23</t>
  </si>
  <si>
    <t>1985UH01</t>
  </si>
  <si>
    <t>1985KI07</t>
  </si>
  <si>
    <t>1984CHZW</t>
  </si>
  <si>
    <t>1982SM04</t>
  </si>
  <si>
    <t>1982AN11</t>
  </si>
  <si>
    <t>1980PAZP</t>
  </si>
  <si>
    <t>1980BU14</t>
  </si>
  <si>
    <t>1979PA16</t>
  </si>
  <si>
    <t>1978PAZN</t>
  </si>
  <si>
    <t>1978MA24</t>
  </si>
  <si>
    <t>1977ODZZ</t>
  </si>
  <si>
    <t>1976KOZD</t>
  </si>
  <si>
    <t>1975DE15</t>
  </si>
  <si>
    <t>1974RO24</t>
  </si>
  <si>
    <t>1974INZT</t>
  </si>
  <si>
    <t>1973KUZN</t>
  </si>
  <si>
    <t>1971RO22</t>
  </si>
  <si>
    <t>1971ODZZ</t>
  </si>
  <si>
    <t>1971KO46</t>
  </si>
  <si>
    <t>1971KO32</t>
  </si>
  <si>
    <t>1971AN10</t>
  </si>
  <si>
    <t>1969VA30</t>
  </si>
  <si>
    <t>1969HU15</t>
  </si>
  <si>
    <t>1967VA15</t>
  </si>
  <si>
    <t>1967SH06</t>
  </si>
  <si>
    <t>1967KO24</t>
  </si>
  <si>
    <t>1966EN04</t>
  </si>
  <si>
    <t>1939CU01</t>
  </si>
  <si>
    <t>Triangle Univ.Nuclear Lab., Ann.Rept., p.47 (2000); TUNL-XXXIX (2000)</t>
  </si>
  <si>
    <t>Thesis, Univ of North Carolina at Chapel Hill (1999)</t>
  </si>
  <si>
    <t>Triangle Univ.Nuclear Lab., Ann.Rept., p.79 (1998); TUNL-XXXVII (1998)</t>
  </si>
  <si>
    <t>Program and Thesis, Proc.44th Ann.Conf.Nucl.Spectrosc.Struct.At.Nuclei, Kharkov, p.171 (1994)</t>
  </si>
  <si>
    <t>Program and Thesis, Proc.43rd Ann.Conf.Nucl.Spectrosc.Struct.At.Nuclei, Dubna, p.221 (1993)</t>
  </si>
  <si>
    <t>ATOMKI 1989 Ann.Rept., p.1 (1990)</t>
  </si>
  <si>
    <t>REPT UM-P-88,p25,Paine</t>
  </si>
  <si>
    <t>CONF Tokyo(Nucl Struct),Proc,Vol1,P210,Oda</t>
  </si>
  <si>
    <t>CONF Baku p157</t>
  </si>
  <si>
    <t>CONF Vienna(Charged-Particle-Induced Rad Capture),Proc P71</t>
  </si>
  <si>
    <t>JOUR BAPSA 18 1601 EB8</t>
  </si>
  <si>
    <t>REPT JAERI-1205,P87,Y Oda</t>
  </si>
  <si>
    <t>Proc.Roy.Soc.(London) 172A, 72 (1939)</t>
  </si>
  <si>
    <t>D.C.Powell</t>
  </si>
  <si>
    <t>A.N.Vodin, A.S.Kachan, B.A.Nemashkalo</t>
  </si>
  <si>
    <t>Ch.Iliadis, Th.Schange, C.Rolfs, U.Schroder, E.Somorjai, H.P.Trautvetter, K.Wolke, P.M.Endt, S.W.Kikstra, A.E.Champagne, M.Arnould, G.Paulus</t>
  </si>
  <si>
    <t>B.M.Paine</t>
  </si>
  <si>
    <t>Isobar-Analogue f7/2 Resonances in Odd 1d2s-Shell Nuclei</t>
  </si>
  <si>
    <t>Studies of Weak Capture-g-Ray Resonances via Coincidence Techniques</t>
  </si>
  <si>
    <t>M1 Resonance in Odd sd-Shell Nuclei</t>
  </si>
  <si>
    <t>Proton-Induced Thermonuclear Reaction Rates for A = 20-40 Nuclei</t>
  </si>
  <si>
    <t>The Reaction Rate of 26Mg(p,g)27Al</t>
  </si>
  <si>
    <t>Gamma-Decay of Analog States in the 27Al Nucleus</t>
  </si>
  <si>
    <t>Proton Induced Thick Target g-Ray Yields of Light Nuclei at the Energy Region Ep = 1.0-4.1 MeV</t>
  </si>
  <si>
    <t>Determination of the 24Mg(p,g)25Al Reaction Rate at Low Stellar Temperatures</t>
  </si>
  <si>
    <t>Search for and Study of the Fine Structure of M1 Resonance in the 27Al Nucleus</t>
  </si>
  <si>
    <t>Nuclear Uncertainties in the NeNa-MgAl Cycles and Production of 22Na and 26Al During Nova Outbursts</t>
  </si>
  <si>
    <t>Low-Energy Resonance Strengths for Proton Capture on Mg and Al Nuclei</t>
  </si>
  <si>
    <t>Angular Distributions of g-Quanta from 26Mg(p,g)27Al Reaction</t>
  </si>
  <si>
    <t>Analog 2p3/2 State in 27Al Nucleus</t>
  </si>
  <si>
    <t>The 2p3/2 Analog State in 27Al</t>
  </si>
  <si>
    <t>Determination of Target Surface-Properties from High-Resolution Ion-Beam Experiments</t>
  </si>
  <si>
    <t>Low-Energy Resonances in 25Mg(p,g)26Al, 26Mg(p,g)27Al and 27Al(p,g)28Si</t>
  </si>
  <si>
    <t>An Experimental Method for Determining the Total Efficiency and the Response Function of a Gamma-Ray Detector in the Range 0.5-10 MeV</t>
  </si>
  <si>
    <t>Absolute Thick-Target g-Ray Yields for Elemental Analysis by 7 and 9 MeV Protons</t>
  </si>
  <si>
    <t>Energy Calibration of the 500 kV Heavy Ion Implanter IONAS</t>
  </si>
  <si>
    <t>Measurements of Relative Thick Target Yields for PIGE Analysis on Light Elements in the Proton Energy Interval 2.4-4.2 MeV</t>
  </si>
  <si>
    <t>Production of 27Al at Low Stellar Temperatures</t>
  </si>
  <si>
    <t>The Excited States of 27Al</t>
  </si>
  <si>
    <t>DSA Measurement of Short Lifetimes in 27Al</t>
  </si>
  <si>
    <t>(p,Gamma) Resonance Strengths in the s-d Shell</t>
  </si>
  <si>
    <t>Stellar Reaction Rate of 26Mg(p,g)27Al</t>
  </si>
  <si>
    <t>(p,g) Resonance Strengths in the s-d Shell</t>
  </si>
  <si>
    <t>Bound States of 27Al Studied at Selected 26Mg(p,g)27Al Resonances</t>
  </si>
  <si>
    <t>Analysis of Magnesium by Prompt Gamma Rays Induced by Protons</t>
  </si>
  <si>
    <t>High-Spin States in 27Al</t>
  </si>
  <si>
    <t>Investigation of the 6477 keV State in 27Al with a Ge(Li) g-Ray Polarimeter</t>
  </si>
  <si>
    <t>Behavior of (p,g)-Reaction Excitation Functions Near Isobaric Analog Resonances</t>
  </si>
  <si>
    <t>Proton Radiative Capture and Isobaric-Analog States in 27Al, 35Cl, and 41K</t>
  </si>
  <si>
    <t>DSA Measurements on Separated Targets</t>
  </si>
  <si>
    <t>A Simple and Versatile Gamma-Ray Source for the Calibration of High-Energy Ge(Li) Spectra</t>
  </si>
  <si>
    <t>Resonances of the 26Mg(p,g) Reaction Between 660 and 1000 keV</t>
  </si>
  <si>
    <t>The Reaction 26Mg(p,g)27Al (I). Excitation Energies and Branchings of 27Al Levels</t>
  </si>
  <si>
    <t>The Reaction 26Mg(p,g)27Al (II). Spins of 27Al Levels</t>
  </si>
  <si>
    <t>p-g-gg Triple Angular Correlation in the Decay of the 10.480-MeV 27 Resonance States</t>
  </si>
  <si>
    <t>Measurements of (p,g) Resonance Strengths in the s-d Shell</t>
  </si>
  <si>
    <t>The excitation of g-radiation in processes of proton capture</t>
  </si>
  <si>
    <t>2002OR05</t>
  </si>
  <si>
    <t>1999ORZZ</t>
  </si>
  <si>
    <t>1998JOZW</t>
  </si>
  <si>
    <t>1997JO08</t>
  </si>
  <si>
    <t>1994BR11</t>
  </si>
  <si>
    <t>1994AM08</t>
  </si>
  <si>
    <t>1993BAZE</t>
  </si>
  <si>
    <t>1990OR01</t>
  </si>
  <si>
    <t>1988MA53</t>
  </si>
  <si>
    <t>1988LE17</t>
  </si>
  <si>
    <t>1987SK01</t>
  </si>
  <si>
    <t>1987ORZY</t>
  </si>
  <si>
    <t>1987MA19</t>
  </si>
  <si>
    <t>1987DO06</t>
  </si>
  <si>
    <t>1986DOZY</t>
  </si>
  <si>
    <t>1986ARZZ</t>
  </si>
  <si>
    <t>1986ANZQ</t>
  </si>
  <si>
    <t>1985WA24</t>
  </si>
  <si>
    <t>1985TAZY</t>
  </si>
  <si>
    <t>1985SKZZ</t>
  </si>
  <si>
    <t>1983SK03</t>
  </si>
  <si>
    <t>1983LEZU</t>
  </si>
  <si>
    <t>1983GU17</t>
  </si>
  <si>
    <t>1983BUZX</t>
  </si>
  <si>
    <t>1982TA03</t>
  </si>
  <si>
    <t>1982MAZG</t>
  </si>
  <si>
    <t>1982AN08</t>
  </si>
  <si>
    <t>1981SUZN</t>
  </si>
  <si>
    <t>1981SKZZ</t>
  </si>
  <si>
    <t>1981NO14</t>
  </si>
  <si>
    <t>1981NO03</t>
  </si>
  <si>
    <t>1981BL17</t>
  </si>
  <si>
    <t>1980ST08</t>
  </si>
  <si>
    <t>1980PA14</t>
  </si>
  <si>
    <t>1980HEZW</t>
  </si>
  <si>
    <t>1980GOZW</t>
  </si>
  <si>
    <t>1980GO07</t>
  </si>
  <si>
    <t>1980CHZO</t>
  </si>
  <si>
    <t>1980BE23</t>
  </si>
  <si>
    <t>1979LO10</t>
  </si>
  <si>
    <t>1979LIZU</t>
  </si>
  <si>
    <t>1979KI02</t>
  </si>
  <si>
    <t>1979DAZX</t>
  </si>
  <si>
    <t>1979BA68</t>
  </si>
  <si>
    <t>1978BEZR</t>
  </si>
  <si>
    <t>1978BEXT</t>
  </si>
  <si>
    <t>1976FRZQ</t>
  </si>
  <si>
    <t>1976DOZS</t>
  </si>
  <si>
    <t>1975DOZU</t>
  </si>
  <si>
    <t>1975DOZH</t>
  </si>
  <si>
    <t>1975CA18</t>
  </si>
  <si>
    <t>1974CLZK</t>
  </si>
  <si>
    <t>1973CLZM</t>
  </si>
  <si>
    <t>1972PR09</t>
  </si>
  <si>
    <t>1972MA04</t>
  </si>
  <si>
    <t>1972HEYL</t>
  </si>
  <si>
    <t>1972DEZT</t>
  </si>
  <si>
    <t>1972CAYN</t>
  </si>
  <si>
    <t>1972CAYK</t>
  </si>
  <si>
    <t>1971MOZX</t>
  </si>
  <si>
    <t>1971CAZB</t>
  </si>
  <si>
    <t>1971BEYI</t>
  </si>
  <si>
    <t>1971BE46</t>
  </si>
  <si>
    <t>1970MO25</t>
  </si>
  <si>
    <t>1969FR08</t>
  </si>
  <si>
    <t>1967MU25</t>
  </si>
  <si>
    <t>1965FR03</t>
  </si>
  <si>
    <t>Cyclotron Rad.Center, Tohoku Univ., Ann.Rept., 1998, p.13 (1999)</t>
  </si>
  <si>
    <t>Cyclotron Rad.Center, Tohoku Univ., Ann.Rept., 1997, p.1 (1998)</t>
  </si>
  <si>
    <t>Proc.6th Intern.Conf.on Nuclei Far from Stability + 9th Intern.Conf.on Atomic Masses and Fundamental Constants, Bernkastel-Kues, Germany, 19-24 July, 1992, R.Neugart, A.Wohr, Eds., p.777 (1993)</t>
  </si>
  <si>
    <t>Cyclotron Rad.Center, Tohoku Univ., Ann.Rept., 1986, p.29 (1987)</t>
  </si>
  <si>
    <t>Diss.Abst.Int. 46B, 2707 (1986)</t>
  </si>
  <si>
    <t>Proc.Intern.Nuclear Physics Conference, Harrogate, U.K., p.33 (1986)</t>
  </si>
  <si>
    <t>Diss.Abst.Int. 46B, 561 (1985)</t>
  </si>
  <si>
    <t>JUL-Spez-202, p.118 (1983)</t>
  </si>
  <si>
    <t>VDG-014, p.92 (1981)</t>
  </si>
  <si>
    <t>JOUR BAPSA 25 539,EE15,Henning</t>
  </si>
  <si>
    <t>JOUR BAPSA 25 728,BC3,Goulding</t>
  </si>
  <si>
    <t>JOUR DABBB 40 5724,Cheng</t>
  </si>
  <si>
    <t>COO-535-767, p.141 (1979)</t>
  </si>
  <si>
    <t>JOUR BAPSA 23 520 BF6,Berg</t>
  </si>
  <si>
    <t>REPT MSUCL 77/78 Annual,P36,Berg</t>
  </si>
  <si>
    <t>CONF Paris(Atomic Masses),Proc,P126,Freeman</t>
  </si>
  <si>
    <t>THESIS DABBB 36B 5115,Doukellis</t>
  </si>
  <si>
    <t>JOUR BAPSA 20 573 BE15</t>
  </si>
  <si>
    <t>Thesis, Ohio Univ. (1975)</t>
  </si>
  <si>
    <t>REPT CONF-740218,Paper 70</t>
  </si>
  <si>
    <t>CONF Munich(Nucl Phys),Vol1 P685</t>
  </si>
  <si>
    <t>REPT COO-1167-22 P15</t>
  </si>
  <si>
    <t>JOUR BAPSA 17 483,C I Delaune,4/30/72</t>
  </si>
  <si>
    <t>Thesis, Univ.Colorado (1972); Diss.Abst.Int. 33B, 1724 (1972)</t>
  </si>
  <si>
    <t>REPT COO-535-666,J Carlson</t>
  </si>
  <si>
    <t>JOUR BAPSA 16 536</t>
  </si>
  <si>
    <t>JOUR BAPSA 16 1173,J D Carlson,10/29/71</t>
  </si>
  <si>
    <t>JOUR BAPSA 16 1177,R F Bentley,10/29/71</t>
  </si>
  <si>
    <t>Proc.Intern.Conf.Atomic Masses, 3rd, Winnipeg, Canada, R.C.Barber, Ed., Univ.Manitoba Press, p.545 (1967)</t>
  </si>
  <si>
    <t>G.C.Jon, H.Orihara, T.Niizeki, M.Oura, K.Ishii, A.Terakawa, M.Hosaka, K.Itoh, C.C.Yun, Y.Fujii, T.Nakagawa, K.Miura, H.Ohnuma</t>
  </si>
  <si>
    <t>R.T.Skelton, R.W.Kavanagh, D.G.Sargood</t>
  </si>
  <si>
    <t>G.Doukellis, J.Rapaport</t>
  </si>
  <si>
    <t>D.L.Aron</t>
  </si>
  <si>
    <t>R.T.Skelton</t>
  </si>
  <si>
    <t>E.B.Norman, K.T.Lesko, T.E.Chupp, P.Schwalbach</t>
  </si>
  <si>
    <t>R.G.Lovas</t>
  </si>
  <si>
    <t>G.Doukellis</t>
  </si>
  <si>
    <t>J.D.Carlson</t>
  </si>
  <si>
    <t>Gamow-Teller Matrix Elements in the Light Nuclei and (p,n) Cross Sections at Ep = 35 MeV</t>
  </si>
  <si>
    <t>Comparison of (p,n) Cross-Section with Gamow-Teller b-Decay Rates Among Tz = -1,0 and 1 Isobar Triplet</t>
  </si>
  <si>
    <t>Isovector Part of Optical Potentials Studied by Analog Transitions Through (p,n) Reaction at 35 MeV</t>
  </si>
  <si>
    <t>Analog Transitions in sd- and f-Shell Nuclei and the Isovector Part of Optical Potentials Studied by the (p,n) Reaction at 35 MeV</t>
  </si>
  <si>
    <t>The Q Value for the 26mAl Superallowed Beta Decay</t>
  </si>
  <si>
    <t>Atomic Energy Loss Corrections for (p,n) and (p,g) Nuclear Reaction Energies</t>
  </si>
  <si>
    <t>Nuclear Reaction Energies for Superallowed Beta Decay</t>
  </si>
  <si>
    <t>0(h-bar x Omega) Stretched States Observed in the (p,n) Reactions on 22Ne and 26Mg</t>
  </si>
  <si>
    <t>Total Gamow-Teller Strengths from Measured Ground-State Correlations</t>
  </si>
  <si>
    <t>Particle-Hole Stretched States Excited in the 26Mg(p,n)26Al Reaction at 134 MeV</t>
  </si>
  <si>
    <t>26Mg(p,n)26Al and 23Na(a,n)26Al Reactions</t>
  </si>
  <si>
    <t>0(h-bar x Omega) Stretched States Observed in the (p,n) Reaction on sd-Shell Nuclei</t>
  </si>
  <si>
    <t>Gamow-Teller Strength in the 26Mg(p,n)26Al Reaction at 135 MeV and Its Fractionation into T=0,1, and 2 Isospin Channels</t>
  </si>
  <si>
    <t>The 26Mg(p,n)26Al and 23Na(a,n)26Al Reactions near Threshold</t>
  </si>
  <si>
    <t>Cross Section Measurements for the 26Mg(p,n)26Al and 23Na(a,n)26Al Reactions Near Threshold</t>
  </si>
  <si>
    <t>Spin-Flip (p,n) Reactions on 26Mg, 54Fe, and 56Fe at Selected Proton Bombarding Energies in the Range 17 to 25 MeV</t>
  </si>
  <si>
    <t>Stretched State Excitations in the 26Mg(p,n)26Al Reaction at 134 MeV</t>
  </si>
  <si>
    <t>Relationship between Gamow-Teller Transition Proabilities and (p,n) Cross Sections at Small Momentum Transfers</t>
  </si>
  <si>
    <t>Proportionality between 0° (p,n) Cross Sections and Beta Decay Transition Strengths</t>
  </si>
  <si>
    <t>The 26Mg(p,n)26Al and 23Na(a,n)26Al Reactions</t>
  </si>
  <si>
    <t>26Mg(p,n)26Al Cross Section Measurements</t>
  </si>
  <si>
    <t>Excitations of ' 0 (h-bar x Omega) ' and ' 1 (h-bar x Omega) ' Stretched-States in the 26Mg(p,n)26Al Reaction at 134 MeV</t>
  </si>
  <si>
    <t>Spin-Flip Versus Non-Spin-Flip Interaction in Forward (p,n) Reactions</t>
  </si>
  <si>
    <t>Target Production of 26Al</t>
  </si>
  <si>
    <t>Energy Dependence of the Ratio of Isovector Effective Interaction Strengths [J(st)/J(t)] from 00 (p,n) Cross Sections</t>
  </si>
  <si>
    <t>Observation of the (To + 1)-Component of the Gamow-Teller Strength in the 26Mg(p,n)26Al Reaction at 134 MeV</t>
  </si>
  <si>
    <t>Comparison of 00(p,n) Cross Sections and B(M1) Values for Separating Current and Spin Contributions to Isovector M1 Transitions</t>
  </si>
  <si>
    <t>The (p,n) Reaction at Intermediate Energies</t>
  </si>
  <si>
    <t>Total Cross Section for 26Mg(p,n)26Al</t>
  </si>
  <si>
    <t>Cross Sections for the 26Mg + p ® 26Al + n and 26Al + n ® 26Mg + p Reactions</t>
  </si>
  <si>
    <t>26Al Production Cross Sections from the 26Mg(p,n)26Al Reaction</t>
  </si>
  <si>
    <t>Gamow-Teller Strength Function for 26Mg ® 26Al</t>
  </si>
  <si>
    <t>The 26Mg(p,n)26Al Reaction and the Energy Dependence of the Spin-Isospin Effective Interaction</t>
  </si>
  <si>
    <t>Measurement of the 26Mg(p,n)26gAl(7.2 x 105 yr) Cross Section Via Accelerator Mass Spectrometry</t>
  </si>
  <si>
    <t>Gamow-Teller Matrix Elements from 00(p,n) Cross Sections</t>
  </si>
  <si>
    <t>Comparison of 24, 25, 26Mg(p,n)24, 25, 26Al Cross Sections with Giant M1 Strength</t>
  </si>
  <si>
    <t>Deformation of the Neutron Excess and (p,n) Scattering</t>
  </si>
  <si>
    <t>Cross Sections for the 26Mg(p,n)26gAl (7.3 X 105 yr) and 26Mg(p,n)26mAl (6.35 s) Reactions</t>
  </si>
  <si>
    <t>Absolute Cross Sections for the 25,26Mg(p,n)25,26Al Reactions and the Nucleosynthesis of 26Al</t>
  </si>
  <si>
    <t>Neutron Production from 7Li, 9Be, 10B, 11, 12C, 16O, 19F, 24Mg, 25, 26, 27Al, 40, 44Ca,Cu, 116, 124Sn, 181Ta,and Pb Nuclei at Proton Energies of 1 GeV</t>
  </si>
  <si>
    <t>Multilevel Mutichannel Study of the Structure of 27Al at Excitation Energies between 13.0 and 15.0 MeV</t>
  </si>
  <si>
    <t>Optical Model Analysis of Quasielastic (p,n) Reactions at 22.8 MeV</t>
  </si>
  <si>
    <t>Evidence of Further Rotational Structure in 26Al</t>
  </si>
  <si>
    <t>Channel-Coupling Effects in Analog Charge-Exchange Reactions</t>
  </si>
  <si>
    <t>Quasielastic (p,n) Studies and the Isospin Dependence of Nucleon-Nucleus Optical Potentials</t>
  </si>
  <si>
    <t>New (p,n) Reaction Studies at E = 23 MeV</t>
  </si>
  <si>
    <t>Energy Levels of 27Al from the Reaction 26Mg(p,n)26Al-m</t>
  </si>
  <si>
    <t>The ft Value of the Superallowed Fermi Beta Decay 26mAl(b+)26Mg</t>
  </si>
  <si>
    <t>Q-Values of (p,n) Reactions</t>
  </si>
  <si>
    <t>The Accurate Determination of Some (p,n) Thresholds in the Proton Energy Range 5 to 10 MeV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</si>
</sst>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27"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Symbol"/>
      <family val="1"/>
    </font>
    <font>
      <sz val="10"/>
      <name val="M+2P+IPAG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123" applyNumberFormat="1" applyFont="1" applyFill="1" applyBorder="1" applyAlignment="1" applyProtection="1">
      <alignment/>
      <protection/>
    </xf>
    <xf numFmtId="0" fontId="1" fillId="0" borderId="10" xfId="123" applyNumberFormat="1" applyFont="1" applyFill="1" applyBorder="1" applyAlignment="1" applyProtection="1">
      <alignment/>
      <protection/>
    </xf>
    <xf numFmtId="0" fontId="1" fillId="0" borderId="11" xfId="123" applyNumberFormat="1" applyFont="1" applyFill="1" applyBorder="1" applyAlignment="1" applyProtection="1">
      <alignment/>
      <protection/>
    </xf>
    <xf numFmtId="0" fontId="1" fillId="0" borderId="12" xfId="123" applyNumberFormat="1" applyFont="1" applyFill="1" applyBorder="1" applyAlignment="1" applyProtection="1">
      <alignment/>
      <protection/>
    </xf>
    <xf numFmtId="0" fontId="1" fillId="0" borderId="11" xfId="123" applyNumberFormat="1" applyFill="1" applyBorder="1" applyAlignment="1" applyProtection="1">
      <alignment/>
      <protection/>
    </xf>
    <xf numFmtId="49" fontId="2" fillId="0" borderId="11" xfId="123" applyNumberFormat="1" applyFont="1" applyFill="1" applyBorder="1" applyAlignment="1" applyProtection="1">
      <alignment/>
      <protection/>
    </xf>
    <xf numFmtId="0" fontId="2" fillId="0" borderId="11" xfId="123" applyNumberFormat="1" applyFont="1" applyFill="1" applyBorder="1" applyAlignment="1" applyProtection="1">
      <alignment/>
      <protection/>
    </xf>
    <xf numFmtId="0" fontId="1" fillId="24" borderId="11" xfId="123" applyNumberFormat="1" applyFont="1" applyFill="1" applyBorder="1" applyAlignment="1" applyProtection="1">
      <alignment/>
      <protection/>
    </xf>
    <xf numFmtId="49" fontId="1" fillId="0" borderId="11" xfId="123" applyNumberFormat="1" applyFont="1" applyFill="1" applyBorder="1" applyAlignment="1" applyProtection="1">
      <alignment/>
      <protection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4" fillId="0" borderId="11" xfId="134" applyFont="1" applyFill="1" applyBorder="1">
      <alignment vertical="center"/>
      <protection/>
    </xf>
    <xf numFmtId="0" fontId="0" fillId="0" borderId="11" xfId="145" applyFont="1" applyFill="1" applyBorder="1">
      <alignment vertical="center"/>
      <protection/>
    </xf>
    <xf numFmtId="0" fontId="0" fillId="0" borderId="11" xfId="162" applyFont="1" applyFill="1" applyBorder="1">
      <alignment vertical="center"/>
      <protection/>
    </xf>
    <xf numFmtId="0" fontId="0" fillId="0" borderId="11" xfId="156" applyFont="1" applyFill="1" applyBorder="1">
      <alignment vertical="center"/>
      <protection/>
    </xf>
    <xf numFmtId="0" fontId="4" fillId="0" borderId="11" xfId="54" applyFont="1" applyFill="1" applyBorder="1" applyAlignment="1" applyProtection="1">
      <alignment vertical="center"/>
      <protection/>
    </xf>
    <xf numFmtId="0" fontId="4" fillId="0" borderId="11" xfId="164" applyFont="1" applyFill="1" applyBorder="1">
      <alignment vertical="center"/>
      <protection/>
    </xf>
    <xf numFmtId="0" fontId="0" fillId="0" borderId="11" xfId="165" applyFont="1" applyFill="1" applyBorder="1">
      <alignment vertical="center"/>
      <protection/>
    </xf>
    <xf numFmtId="0" fontId="0" fillId="0" borderId="11" xfId="113" applyFont="1" applyFill="1" applyBorder="1">
      <alignment vertical="center"/>
      <protection/>
    </xf>
    <xf numFmtId="0" fontId="0" fillId="0" borderId="11" xfId="114" applyFont="1" applyFill="1" applyBorder="1">
      <alignment vertical="center"/>
      <protection/>
    </xf>
    <xf numFmtId="0" fontId="4" fillId="0" borderId="11" xfId="93" applyFont="1" applyFill="1" applyBorder="1" applyAlignment="1" applyProtection="1">
      <alignment vertical="center"/>
      <protection/>
    </xf>
    <xf numFmtId="0" fontId="4" fillId="0" borderId="11" xfId="116" applyFont="1" applyFill="1" applyBorder="1">
      <alignment vertical="center"/>
      <protection/>
    </xf>
    <xf numFmtId="0" fontId="0" fillId="0" borderId="11" xfId="117" applyFont="1" applyFill="1" applyBorder="1">
      <alignment vertical="center"/>
      <protection/>
    </xf>
    <xf numFmtId="0" fontId="0" fillId="0" borderId="11" xfId="118" applyFont="1" applyFill="1" applyBorder="1">
      <alignment vertical="center"/>
      <protection/>
    </xf>
    <xf numFmtId="0" fontId="0" fillId="0" borderId="11" xfId="119" applyFont="1" applyFill="1" applyBorder="1">
      <alignment vertical="center"/>
      <protection/>
    </xf>
    <xf numFmtId="0" fontId="4" fillId="0" borderId="11" xfId="46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11" xfId="121" applyFont="1" applyFill="1" applyBorder="1">
      <alignment vertical="center"/>
      <protection/>
    </xf>
    <xf numFmtId="0" fontId="0" fillId="0" borderId="11" xfId="122" applyFont="1" applyFill="1" applyBorder="1">
      <alignment vertical="center"/>
      <protection/>
    </xf>
    <xf numFmtId="0" fontId="0" fillId="0" borderId="11" xfId="124" applyFont="1" applyFill="1" applyBorder="1">
      <alignment vertical="center"/>
      <protection/>
    </xf>
    <xf numFmtId="0" fontId="0" fillId="0" borderId="11" xfId="125" applyFont="1" applyFill="1" applyBorder="1">
      <alignment vertical="center"/>
      <protection/>
    </xf>
    <xf numFmtId="0" fontId="4" fillId="0" borderId="11" xfId="5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127" applyFont="1">
      <alignment vertical="center"/>
      <protection/>
    </xf>
    <xf numFmtId="0" fontId="0" fillId="0" borderId="0" xfId="128" applyFont="1">
      <alignment vertical="center"/>
      <protection/>
    </xf>
    <xf numFmtId="0" fontId="0" fillId="0" borderId="0" xfId="129" applyFont="1">
      <alignment vertical="center"/>
      <protection/>
    </xf>
    <xf numFmtId="0" fontId="0" fillId="0" borderId="0" xfId="130" applyFont="1">
      <alignment vertical="center"/>
      <protection/>
    </xf>
    <xf numFmtId="0" fontId="10" fillId="0" borderId="0" xfId="57" applyFont="1" applyAlignment="1" applyProtection="1">
      <alignment vertical="center"/>
      <protection/>
    </xf>
    <xf numFmtId="0" fontId="0" fillId="0" borderId="0" xfId="132" applyFont="1">
      <alignment vertical="center"/>
      <protection/>
    </xf>
    <xf numFmtId="0" fontId="0" fillId="0" borderId="0" xfId="133" applyFont="1">
      <alignment vertical="center"/>
      <protection/>
    </xf>
    <xf numFmtId="0" fontId="0" fillId="0" borderId="0" xfId="135" applyFont="1">
      <alignment vertical="center"/>
      <protection/>
    </xf>
    <xf numFmtId="0" fontId="0" fillId="0" borderId="0" xfId="137" applyFont="1">
      <alignment vertical="center"/>
      <protection/>
    </xf>
    <xf numFmtId="0" fontId="0" fillId="0" borderId="0" xfId="139" applyFont="1">
      <alignment vertical="center"/>
      <protection/>
    </xf>
    <xf numFmtId="0" fontId="0" fillId="0" borderId="0" xfId="140" applyFont="1">
      <alignment vertical="center"/>
      <protection/>
    </xf>
    <xf numFmtId="0" fontId="0" fillId="0" borderId="0" xfId="141" applyFont="1">
      <alignment vertical="center"/>
      <protection/>
    </xf>
    <xf numFmtId="0" fontId="0" fillId="0" borderId="0" xfId="142" applyFont="1">
      <alignment vertical="center"/>
      <protection/>
    </xf>
    <xf numFmtId="0" fontId="10" fillId="0" borderId="0" xfId="69" applyFont="1" applyAlignment="1" applyProtection="1">
      <alignment vertical="center"/>
      <protection/>
    </xf>
    <xf numFmtId="0" fontId="0" fillId="0" borderId="0" xfId="144" applyFont="1">
      <alignment vertical="center"/>
      <protection/>
    </xf>
    <xf numFmtId="0" fontId="0" fillId="0" borderId="0" xfId="146" applyFont="1">
      <alignment vertical="center"/>
      <protection/>
    </xf>
    <xf numFmtId="0" fontId="0" fillId="0" borderId="0" xfId="147" applyFont="1">
      <alignment vertical="center"/>
      <protection/>
    </xf>
    <xf numFmtId="0" fontId="0" fillId="0" borderId="0" xfId="148" applyFont="1">
      <alignment vertical="center"/>
      <protection/>
    </xf>
    <xf numFmtId="0" fontId="0" fillId="0" borderId="0" xfId="151" applyFont="1">
      <alignment vertical="center"/>
      <protection/>
    </xf>
    <xf numFmtId="0" fontId="0" fillId="0" borderId="0" xfId="152" applyFont="1">
      <alignment vertical="center"/>
      <protection/>
    </xf>
    <xf numFmtId="0" fontId="0" fillId="0" borderId="0" xfId="153" applyFont="1">
      <alignment vertical="center"/>
      <protection/>
    </xf>
    <xf numFmtId="0" fontId="0" fillId="0" borderId="0" xfId="154" applyFont="1">
      <alignment vertical="center"/>
      <protection/>
    </xf>
    <xf numFmtId="0" fontId="0" fillId="0" borderId="0" xfId="157" applyFont="1">
      <alignment vertical="center"/>
      <protection/>
    </xf>
    <xf numFmtId="0" fontId="0" fillId="0" borderId="0" xfId="158" applyFont="1">
      <alignment vertical="center"/>
      <protection/>
    </xf>
    <xf numFmtId="0" fontId="0" fillId="0" borderId="0" xfId="159" applyFont="1">
      <alignment vertical="center"/>
      <protection/>
    </xf>
    <xf numFmtId="0" fontId="0" fillId="0" borderId="0" xfId="160" applyFont="1">
      <alignment vertical="center"/>
      <protection/>
    </xf>
    <xf numFmtId="0" fontId="10" fillId="0" borderId="0" xfId="86" applyFont="1" applyAlignment="1" applyProtection="1">
      <alignment vertical="center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1" fontId="0" fillId="0" borderId="0" xfId="0" applyNumberFormat="1" applyAlignment="1">
      <alignment horizontal="right"/>
    </xf>
    <xf numFmtId="0" fontId="2" fillId="0" borderId="0" xfId="123" applyNumberFormat="1" applyFont="1" applyFill="1" applyBorder="1" applyAlignment="1" applyProtection="1">
      <alignment/>
      <protection/>
    </xf>
    <xf numFmtId="0" fontId="1" fillId="24" borderId="0" xfId="123" applyNumberFormat="1" applyFont="1" applyFill="1" applyBorder="1" applyAlignment="1" applyProtection="1">
      <alignment/>
      <protection/>
    </xf>
    <xf numFmtId="0" fontId="1" fillId="0" borderId="0" xfId="123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1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10" xfId="44"/>
    <cellStyle name="ハイパーリンク 11" xfId="45"/>
    <cellStyle name="ハイパーリンク 12" xfId="46"/>
    <cellStyle name="ハイパーリンク 13" xfId="47"/>
    <cellStyle name="ハイパーリンク 14" xfId="48"/>
    <cellStyle name="ハイパーリンク 15" xfId="49"/>
    <cellStyle name="ハイパーリンク 16" xfId="50"/>
    <cellStyle name="ハイパーリンク 17" xfId="51"/>
    <cellStyle name="ハイパーリンク 18" xfId="52"/>
    <cellStyle name="ハイパーリンク 19" xfId="53"/>
    <cellStyle name="ハイパーリンク 2" xfId="54"/>
    <cellStyle name="ハイパーリンク 20" xfId="55"/>
    <cellStyle name="ハイパーリンク 21" xfId="56"/>
    <cellStyle name="ハイパーリンク 22" xfId="57"/>
    <cellStyle name="ハイパーリンク 23" xfId="58"/>
    <cellStyle name="ハイパーリンク 24" xfId="59"/>
    <cellStyle name="ハイパーリンク 25" xfId="60"/>
    <cellStyle name="ハイパーリンク 26" xfId="61"/>
    <cellStyle name="ハイパーリンク 27" xfId="62"/>
    <cellStyle name="ハイパーリンク 28" xfId="63"/>
    <cellStyle name="ハイパーリンク 29" xfId="64"/>
    <cellStyle name="ハイパーリンク 3" xfId="65"/>
    <cellStyle name="ハイパーリンク 30" xfId="66"/>
    <cellStyle name="ハイパーリンク 31" xfId="67"/>
    <cellStyle name="ハイパーリンク 32" xfId="68"/>
    <cellStyle name="ハイパーリンク 33" xfId="69"/>
    <cellStyle name="ハイパーリンク 34" xfId="70"/>
    <cellStyle name="ハイパーリンク 35" xfId="71"/>
    <cellStyle name="ハイパーリンク 36" xfId="72"/>
    <cellStyle name="ハイパーリンク 37" xfId="73"/>
    <cellStyle name="ハイパーリンク 38" xfId="74"/>
    <cellStyle name="ハイパーリンク 39" xfId="75"/>
    <cellStyle name="ハイパーリンク 4" xfId="76"/>
    <cellStyle name="ハイパーリンク 40" xfId="77"/>
    <cellStyle name="ハイパーリンク 41" xfId="78"/>
    <cellStyle name="ハイパーリンク 42" xfId="79"/>
    <cellStyle name="ハイパーリンク 43" xfId="80"/>
    <cellStyle name="ハイパーリンク 44" xfId="81"/>
    <cellStyle name="ハイパーリンク 45" xfId="82"/>
    <cellStyle name="ハイパーリンク 46" xfId="83"/>
    <cellStyle name="ハイパーリンク 47" xfId="84"/>
    <cellStyle name="ハイパーリンク 48" xfId="85"/>
    <cellStyle name="ハイパーリンク 49" xfId="86"/>
    <cellStyle name="ハイパーリンク 5" xfId="87"/>
    <cellStyle name="ハイパーリンク 50" xfId="88"/>
    <cellStyle name="ハイパーリンク 51" xfId="89"/>
    <cellStyle name="ハイパーリンク 52" xfId="90"/>
    <cellStyle name="ハイパーリンク 53" xfId="91"/>
    <cellStyle name="ハイパーリンク 6" xfId="92"/>
    <cellStyle name="ハイパーリンク 7" xfId="93"/>
    <cellStyle name="ハイパーリンク 8" xfId="94"/>
    <cellStyle name="ハイパーリンク 9" xfId="95"/>
    <cellStyle name="メモ" xfId="96"/>
    <cellStyle name="リンク セル" xfId="97"/>
    <cellStyle name="悪い" xfId="98"/>
    <cellStyle name="計算" xfId="99"/>
    <cellStyle name="警告文" xfId="100"/>
    <cellStyle name="Comma [0]" xfId="101"/>
    <cellStyle name="Comma" xfId="102"/>
    <cellStyle name="見出し 1" xfId="103"/>
    <cellStyle name="見出し 2" xfId="104"/>
    <cellStyle name="見出し 3" xfId="105"/>
    <cellStyle name="見出し 4" xfId="106"/>
    <cellStyle name="集計" xfId="107"/>
    <cellStyle name="出力" xfId="108"/>
    <cellStyle name="説明文" xfId="109"/>
    <cellStyle name="Currency [0]" xfId="110"/>
    <cellStyle name="Currency" xfId="111"/>
    <cellStyle name="入力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16" xfId="119"/>
    <cellStyle name="標準 17" xfId="120"/>
    <cellStyle name="標準 18" xfId="121"/>
    <cellStyle name="標準 19" xfId="122"/>
    <cellStyle name="標準 2" xfId="123"/>
    <cellStyle name="標準 20" xfId="124"/>
    <cellStyle name="標準 21" xfId="125"/>
    <cellStyle name="標準 22" xfId="126"/>
    <cellStyle name="標準 23" xfId="127"/>
    <cellStyle name="標準 24" xfId="128"/>
    <cellStyle name="標準 25" xfId="129"/>
    <cellStyle name="標準 26" xfId="130"/>
    <cellStyle name="標準 27" xfId="131"/>
    <cellStyle name="標準 28" xfId="132"/>
    <cellStyle name="標準 29" xfId="133"/>
    <cellStyle name="標準 3" xfId="134"/>
    <cellStyle name="標準 30" xfId="135"/>
    <cellStyle name="標準 31" xfId="136"/>
    <cellStyle name="標準 32" xfId="137"/>
    <cellStyle name="標準 33" xfId="138"/>
    <cellStyle name="標準 34" xfId="139"/>
    <cellStyle name="標準 35" xfId="140"/>
    <cellStyle name="標準 36" xfId="141"/>
    <cellStyle name="標準 37" xfId="142"/>
    <cellStyle name="標準 38" xfId="143"/>
    <cellStyle name="標準 39" xfId="144"/>
    <cellStyle name="標準 4" xfId="145"/>
    <cellStyle name="標準 40" xfId="146"/>
    <cellStyle name="標準 41" xfId="147"/>
    <cellStyle name="標準 42" xfId="148"/>
    <cellStyle name="標準 43" xfId="149"/>
    <cellStyle name="標準 44" xfId="150"/>
    <cellStyle name="標準 45" xfId="151"/>
    <cellStyle name="標準 46" xfId="152"/>
    <cellStyle name="標準 47" xfId="153"/>
    <cellStyle name="標準 48" xfId="154"/>
    <cellStyle name="標準 49" xfId="155"/>
    <cellStyle name="標準 5" xfId="156"/>
    <cellStyle name="標準 50" xfId="157"/>
    <cellStyle name="標準 51" xfId="158"/>
    <cellStyle name="標準 52" xfId="159"/>
    <cellStyle name="標準 53" xfId="160"/>
    <cellStyle name="標準 54" xfId="161"/>
    <cellStyle name="標準 6" xfId="162"/>
    <cellStyle name="標準 7" xfId="163"/>
    <cellStyle name="標準 8" xfId="164"/>
    <cellStyle name="標準 9" xfId="165"/>
    <cellStyle name="Followed Hyperlink" xfId="166"/>
    <cellStyle name="良い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dr('http://publish.aps.org/abstract/PRC/v36/p32/')" TargetMode="External" /><Relationship Id="rId2" Type="http://schemas.openxmlformats.org/officeDocument/2006/relationships/hyperlink" Target="javascript:dr('http://publish.aps.org/abstract/PRC/v36/p32/')" TargetMode="External" /><Relationship Id="rId3" Type="http://schemas.openxmlformats.org/officeDocument/2006/relationships/hyperlink" Target="javascript:dr('http://publish.aps.org/abstract/PRC/v36/p32/')" TargetMode="External" /><Relationship Id="rId4" Type="http://schemas.openxmlformats.org/officeDocument/2006/relationships/hyperlink" Target="javascript:dr('http://publish.aps.org/abstract/PRC/v36/p32/')" TargetMode="External" /><Relationship Id="rId5" Type="http://schemas.openxmlformats.org/officeDocument/2006/relationships/hyperlink" Target="javascript:dr('http://publish.aps.org/abstract/PRC/v43/p223/')" TargetMode="External" /><Relationship Id="rId6" Type="http://schemas.openxmlformats.org/officeDocument/2006/relationships/hyperlink" Target="javascript:dr('http://publish.aps.org/abstract/PRC/v43/p223/')" TargetMode="External" /><Relationship Id="rId7" Type="http://schemas.openxmlformats.org/officeDocument/2006/relationships/hyperlink" Target="javascript:dr('http://publish.aps.org/abstract/PRC/v43/p223/')" TargetMode="External" /><Relationship Id="rId8" Type="http://schemas.openxmlformats.org/officeDocument/2006/relationships/hyperlink" Target="javascript:dr('http://publish.aps.org/abstract/PRC/v43/p223/')" TargetMode="External" /><Relationship Id="rId9" Type="http://schemas.openxmlformats.org/officeDocument/2006/relationships/hyperlink" Target="javascript:dr('http://publish.aps.org/abstract/PRC/v60/p017603/')" TargetMode="External" /><Relationship Id="rId10" Type="http://schemas.openxmlformats.org/officeDocument/2006/relationships/hyperlink" Target="javascript:dr('http://publish.aps.org/abstract/PRC/v56/p900/')" TargetMode="External" /><Relationship Id="rId11" Type="http://schemas.openxmlformats.org/officeDocument/2006/relationships/hyperlink" Target="javascript:dr('http://publish.aps.org/abstract/PRC/v49/p2401/')" TargetMode="External" /><Relationship Id="rId12" Type="http://schemas.openxmlformats.org/officeDocument/2006/relationships/hyperlink" Target="javascript:dr('http://publish.aps.org/abstract/PRC/v50/p2466/')" TargetMode="External" /><Relationship Id="rId13" Type="http://schemas.openxmlformats.org/officeDocument/2006/relationships/hyperlink" Target="javascript:dr('http://publish.aps.org/abstract/PRC/v41/p2414/')" TargetMode="External" /><Relationship Id="rId14" Type="http://schemas.openxmlformats.org/officeDocument/2006/relationships/hyperlink" Target="javascript:dr('http://publish.aps.org/abstract/PRC/v38/p1099/')" TargetMode="External" /><Relationship Id="rId15" Type="http://schemas.openxmlformats.org/officeDocument/2006/relationships/hyperlink" Target="javascript:dr('http://publish.aps.org/abstract/PRC/v35/p45/')" TargetMode="External" /><Relationship Id="rId16" Type="http://schemas.openxmlformats.org/officeDocument/2006/relationships/hyperlink" Target="javascript:dr('http://publish.aps.org/abstract/PRC/v56/p900/')" TargetMode="External" /><Relationship Id="rId17" Type="http://schemas.openxmlformats.org/officeDocument/2006/relationships/hyperlink" Target="javascript:dr('http://publish.aps.org/abstract/PRC/v49/p2401/')" TargetMode="External" /><Relationship Id="rId18" Type="http://schemas.openxmlformats.org/officeDocument/2006/relationships/hyperlink" Target="javascript:dr('http://publish.aps.org/abstract/PRC/v50/p2466/')" TargetMode="External" /><Relationship Id="rId19" Type="http://schemas.openxmlformats.org/officeDocument/2006/relationships/hyperlink" Target="javascript:dr('http://publish.aps.org/abstract/PRC/v41/p2414/')" TargetMode="External" /><Relationship Id="rId20" Type="http://schemas.openxmlformats.org/officeDocument/2006/relationships/hyperlink" Target="javascript:dr('http://publish.aps.org/abstract/PRC/v38/p1099/')" TargetMode="External" /><Relationship Id="rId21" Type="http://schemas.openxmlformats.org/officeDocument/2006/relationships/hyperlink" Target="javascript:dr('http://publish.aps.org/abstract/PRC/v35/p45/')" TargetMode="External" /><Relationship Id="rId22" Type="http://schemas.openxmlformats.org/officeDocument/2006/relationships/hyperlink" Target="javascript:dr('http://publish.aps.org/abstract/PRC/v56/p900/')" TargetMode="External" /><Relationship Id="rId23" Type="http://schemas.openxmlformats.org/officeDocument/2006/relationships/hyperlink" Target="javascript:dr('http://publish.aps.org/abstract/PRC/v49/p2401/')" TargetMode="External" /><Relationship Id="rId24" Type="http://schemas.openxmlformats.org/officeDocument/2006/relationships/hyperlink" Target="javascript:dr('http://publish.aps.org/abstract/PRC/v50/p2466/')" TargetMode="External" /><Relationship Id="rId25" Type="http://schemas.openxmlformats.org/officeDocument/2006/relationships/hyperlink" Target="javascript:dr('http://publish.aps.org/abstract/PRC/v41/p2414/')" TargetMode="External" /><Relationship Id="rId26" Type="http://schemas.openxmlformats.org/officeDocument/2006/relationships/hyperlink" Target="javascript:dr('http://publish.aps.org/abstract/PRC/v38/p1099/')" TargetMode="External" /><Relationship Id="rId27" Type="http://schemas.openxmlformats.org/officeDocument/2006/relationships/hyperlink" Target="javascript:dr('http://publish.aps.org/abstract/PRC/v56/p900/')" TargetMode="External" /><Relationship Id="rId28" Type="http://schemas.openxmlformats.org/officeDocument/2006/relationships/hyperlink" Target="javascript:dr('http://publish.aps.org/abstract/PRC/v49/p2401/')" TargetMode="External" /><Relationship Id="rId29" Type="http://schemas.openxmlformats.org/officeDocument/2006/relationships/hyperlink" Target="javascript:dr('http://publish.aps.org/abstract/PRC/v50/p2466/')" TargetMode="External" /><Relationship Id="rId30" Type="http://schemas.openxmlformats.org/officeDocument/2006/relationships/hyperlink" Target="javascript:dr('http://publish.aps.org/abstract/PRC/v38/p1099/')" TargetMode="External" /><Relationship Id="rId31" Type="http://schemas.openxmlformats.org/officeDocument/2006/relationships/hyperlink" Target="javascript:dr('http://publish.aps.org/abstract/PRC/v33/p1931/')" TargetMode="External" /><Relationship Id="rId32" Type="http://schemas.openxmlformats.org/officeDocument/2006/relationships/hyperlink" Target="javascript:dr('http://publish.aps.org/abstract/PRC/v33/p1931/')" TargetMode="External" /><Relationship Id="rId33" Type="http://schemas.openxmlformats.org/officeDocument/2006/relationships/hyperlink" Target="javascript:dr('http://publish.aps.org/abstract/PRC/v33/p1931/')" TargetMode="External" /><Relationship Id="rId34" Type="http://schemas.openxmlformats.org/officeDocument/2006/relationships/hyperlink" Target="javascript:dr('http://publish.aps.org/abstract/PRC/v33/p1931/')" TargetMode="External" /><Relationship Id="rId35" Type="http://schemas.openxmlformats.org/officeDocument/2006/relationships/hyperlink" Target="javascript:dr('http://publish.aps.org/abstract/PRC/v49/p2401/')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7"/>
  <sheetViews>
    <sheetView tabSelected="1" zoomScalePageLayoutView="0" workbookViewId="0" topLeftCell="A1">
      <pane xSplit="1" topLeftCell="U1" activePane="topRight" state="frozen"/>
      <selection pane="topLeft" activeCell="A1" sqref="A1"/>
      <selection pane="topRight" activeCell="AA6" sqref="AA6"/>
    </sheetView>
  </sheetViews>
  <sheetFormatPr defaultColWidth="9.00390625" defaultRowHeight="13.5"/>
  <cols>
    <col min="1" max="1" width="13.875" style="0" bestFit="1" customWidth="1"/>
    <col min="6" max="7" width="9.00390625" style="15" customWidth="1"/>
    <col min="10" max="10" width="11.25390625" style="0" bestFit="1" customWidth="1"/>
    <col min="11" max="11" width="8.50390625" style="0" bestFit="1" customWidth="1"/>
    <col min="12" max="12" width="8.625" style="0" bestFit="1" customWidth="1"/>
    <col min="13" max="13" width="4.50390625" style="0" bestFit="1" customWidth="1"/>
    <col min="14" max="14" width="7.50390625" style="0" bestFit="1" customWidth="1"/>
    <col min="15" max="15" width="12.25390625" style="0" bestFit="1" customWidth="1"/>
    <col min="16" max="16" width="8.50390625" style="0" bestFit="1" customWidth="1"/>
    <col min="17" max="17" width="7.50390625" style="0" bestFit="1" customWidth="1"/>
    <col min="18" max="18" width="10.625" style="0" bestFit="1" customWidth="1"/>
    <col min="19" max="19" width="10.625" style="0" customWidth="1"/>
    <col min="20" max="20" width="8.00390625" style="0" customWidth="1"/>
    <col min="21" max="21" width="9.75390625" style="15" customWidth="1"/>
    <col min="22" max="22" width="8.75390625" style="0" customWidth="1"/>
    <col min="23" max="23" width="13.375" style="0" customWidth="1"/>
    <col min="24" max="24" width="11.00390625" style="0" customWidth="1"/>
    <col min="25" max="25" width="11.625" style="0" customWidth="1"/>
    <col min="30" max="30" width="17.25390625" style="0" bestFit="1" customWidth="1"/>
    <col min="31" max="31" width="14.625" style="0" bestFit="1" customWidth="1"/>
  </cols>
  <sheetData>
    <row r="1" spans="1:34" ht="13.5">
      <c r="A1" s="3" t="s">
        <v>604</v>
      </c>
      <c r="B1" s="3" t="s">
        <v>605</v>
      </c>
      <c r="C1" s="3" t="s">
        <v>606</v>
      </c>
      <c r="D1" s="3" t="s">
        <v>607</v>
      </c>
      <c r="E1" s="3" t="s">
        <v>608</v>
      </c>
      <c r="F1" s="6" t="s">
        <v>609</v>
      </c>
      <c r="G1" s="6" t="s">
        <v>610</v>
      </c>
      <c r="H1" s="7" t="s">
        <v>611</v>
      </c>
      <c r="I1" s="7" t="s">
        <v>612</v>
      </c>
      <c r="J1" s="7" t="s">
        <v>613</v>
      </c>
      <c r="K1" s="7" t="s">
        <v>630</v>
      </c>
      <c r="L1" s="7" t="s">
        <v>614</v>
      </c>
      <c r="M1" s="7" t="s">
        <v>615</v>
      </c>
      <c r="N1" s="7" t="s">
        <v>616</v>
      </c>
      <c r="O1" s="7" t="s">
        <v>617</v>
      </c>
      <c r="P1" s="7" t="s">
        <v>618</v>
      </c>
      <c r="Q1" s="7" t="s">
        <v>619</v>
      </c>
      <c r="R1" s="7" t="s">
        <v>620</v>
      </c>
      <c r="S1" s="8" t="s">
        <v>621</v>
      </c>
      <c r="T1" s="3" t="s">
        <v>622</v>
      </c>
      <c r="U1" s="9" t="s">
        <v>623</v>
      </c>
      <c r="V1" s="3" t="s">
        <v>624</v>
      </c>
      <c r="W1" s="5" t="s">
        <v>625</v>
      </c>
      <c r="X1" s="5" t="s">
        <v>626</v>
      </c>
      <c r="Y1" s="5" t="s">
        <v>627</v>
      </c>
      <c r="Z1" s="3" t="s">
        <v>628</v>
      </c>
      <c r="AA1" s="5" t="s">
        <v>629</v>
      </c>
      <c r="AB1" s="3"/>
      <c r="AC1" s="87" t="s">
        <v>120</v>
      </c>
      <c r="AD1" s="87" t="s">
        <v>121</v>
      </c>
      <c r="AE1" s="88" t="s">
        <v>122</v>
      </c>
      <c r="AF1" s="2"/>
      <c r="AG1" s="2"/>
      <c r="AH1" s="4"/>
    </row>
    <row r="2" spans="1:34" ht="13.5">
      <c r="A2" s="3"/>
      <c r="B2" s="3"/>
      <c r="C2" s="3"/>
      <c r="D2" s="3"/>
      <c r="E2" s="3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83"/>
      <c r="S2" s="84"/>
      <c r="T2" s="3"/>
      <c r="U2" s="9"/>
      <c r="V2" s="3"/>
      <c r="W2" s="5"/>
      <c r="X2" s="85"/>
      <c r="Y2" s="85"/>
      <c r="Z2" s="3"/>
      <c r="AA2" s="5"/>
      <c r="AB2" s="3"/>
      <c r="AC2" s="89"/>
      <c r="AD2" s="89"/>
      <c r="AE2" s="88"/>
      <c r="AF2" s="1"/>
      <c r="AG2" s="1"/>
      <c r="AH2" s="1"/>
    </row>
    <row r="3" spans="1:34" ht="13.5">
      <c r="A3" s="11" t="str">
        <f>A$3</f>
        <v>26Mg(n,g)27Mg</v>
      </c>
      <c r="B3" s="3">
        <v>12</v>
      </c>
      <c r="C3" s="3">
        <v>26</v>
      </c>
      <c r="D3" s="3" t="s">
        <v>690</v>
      </c>
      <c r="E3" s="3" t="s">
        <v>691</v>
      </c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48" t="s">
        <v>631</v>
      </c>
      <c r="S3" s="49" t="s">
        <v>654</v>
      </c>
      <c r="T3" s="3"/>
      <c r="U3" s="9"/>
      <c r="V3" s="3">
        <v>2008</v>
      </c>
      <c r="W3" s="3" t="s">
        <v>378</v>
      </c>
      <c r="X3" s="50" t="s">
        <v>377</v>
      </c>
      <c r="Y3" s="51" t="s">
        <v>671</v>
      </c>
      <c r="Z3" s="3"/>
      <c r="AA3" s="5"/>
      <c r="AB3" s="3"/>
      <c r="AC3" s="89" t="str">
        <f>S3&amp;"."&amp;IF(IF(T3="","",T3)&amp;IF(V3="",",","("&amp;V3&amp;")")&amp;IF(U3="","",U3)=",","",IF(T3="","",T3)&amp;IF(V3="",",","("&amp;V3&amp;")")&amp;IF(U3="","",U3))</f>
        <v>Proc.2007 International Workshop on Compound-Nuclear Reactions and Related Topics, Yosemite Nat.Park, Ca., 22-26 OCT. 2007, J.Escher, F.S.Dietrich, T.Kawano, I.J.Thompson, Eds. p.26 (2008); AIP CONF.PROC. 1005 (2008).(2008)</v>
      </c>
      <c r="AD3" s="89" t="str">
        <f>W3&amp;"."&amp;V3</f>
        <v>R.B.Firestone.2008</v>
      </c>
      <c r="AE3" s="88" t="str">
        <f>IF(COUNTIF(EXFOR!G$3:G$26,"*"&amp;AC3&amp;"*")&gt;0,"○",IF(COUNTIF(EXFOR!J$3:J$26,"*"&amp;W3&amp;"*"&amp;V3)&gt;0,"△","×"))</f>
        <v>×</v>
      </c>
      <c r="AF3" s="1"/>
      <c r="AG3" s="1"/>
      <c r="AH3" s="1"/>
    </row>
    <row r="4" spans="1:31" ht="13.5">
      <c r="A4" s="11" t="str">
        <f>A$3</f>
        <v>26Mg(n,g)27Mg</v>
      </c>
      <c r="B4" s="11">
        <f>B$3</f>
        <v>12</v>
      </c>
      <c r="C4" s="11">
        <f>C$3</f>
        <v>26</v>
      </c>
      <c r="D4" s="3" t="s">
        <v>690</v>
      </c>
      <c r="E4" s="3" t="s">
        <v>691</v>
      </c>
      <c r="F4" s="13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48" t="s">
        <v>632</v>
      </c>
      <c r="S4" s="49" t="s">
        <v>655</v>
      </c>
      <c r="T4" s="11">
        <v>443</v>
      </c>
      <c r="U4" s="14" t="s">
        <v>256</v>
      </c>
      <c r="V4" s="11">
        <v>2003</v>
      </c>
      <c r="W4" s="11" t="s">
        <v>380</v>
      </c>
      <c r="X4" s="50" t="s">
        <v>379</v>
      </c>
      <c r="Y4" s="51" t="s">
        <v>672</v>
      </c>
      <c r="Z4" s="11"/>
      <c r="AA4" s="11"/>
      <c r="AB4" s="11"/>
      <c r="AC4" s="89" t="str">
        <f aca="true" t="shared" si="0" ref="AC4:AC67">S4&amp;"."&amp;IF(IF(T4="","",T4)&amp;IF(V4="",",","("&amp;V4&amp;")")&amp;IF(U4="","",U4)=",","",IF(T4="","",T4)&amp;IF(V4="",",","("&amp;V4&amp;")")&amp;IF(U4="","",U4))</f>
        <v>INDC(NDS)-443, p.39 (2003).443(2003)p39</v>
      </c>
      <c r="AD4" s="89" t="str">
        <f aca="true" t="shared" si="1" ref="AD4:AD67">W4&amp;"."&amp;V4</f>
        <v>C.Zhou.2003</v>
      </c>
      <c r="AE4" s="88" t="str">
        <f>IF(COUNTIF(EXFOR!G$3:G$26,"*"&amp;AC4&amp;"*")&gt;0,"○",IF(COUNTIF(EXFOR!J$3:J$26,"*"&amp;W4&amp;"*"&amp;V4)&gt;0,"△","×"))</f>
        <v>×</v>
      </c>
    </row>
    <row r="5" spans="1:31" ht="13.5">
      <c r="A5" s="11" t="str">
        <f aca="true" t="shared" si="2" ref="A5:C20">A$3</f>
        <v>26Mg(n,g)27Mg</v>
      </c>
      <c r="B5" s="11">
        <f t="shared" si="2"/>
        <v>12</v>
      </c>
      <c r="C5" s="11">
        <f t="shared" si="2"/>
        <v>26</v>
      </c>
      <c r="D5" s="3" t="s">
        <v>690</v>
      </c>
      <c r="E5" s="3" t="s">
        <v>691</v>
      </c>
      <c r="F5" s="13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  <c r="R5" s="48" t="s">
        <v>633</v>
      </c>
      <c r="S5" s="49" t="s">
        <v>587</v>
      </c>
      <c r="T5" s="11">
        <v>80</v>
      </c>
      <c r="U5" s="14" t="s">
        <v>257</v>
      </c>
      <c r="V5" s="11">
        <v>2002</v>
      </c>
      <c r="W5" s="11" t="s">
        <v>382</v>
      </c>
      <c r="X5" s="50" t="s">
        <v>381</v>
      </c>
      <c r="Y5" s="51" t="s">
        <v>673</v>
      </c>
      <c r="Z5" s="11"/>
      <c r="AA5" s="11"/>
      <c r="AB5" s="11"/>
      <c r="AC5" s="89" t="str">
        <f t="shared" si="0"/>
        <v>AND.80(2002)1</v>
      </c>
      <c r="AD5" s="89" t="str">
        <f t="shared" si="1"/>
        <v>R.C.Reedy.2002</v>
      </c>
      <c r="AE5" s="88" t="str">
        <f>IF(COUNTIF(EXFOR!G$3:G$26,"*"&amp;AC5&amp;"*")&gt;0,"○",IF(COUNTIF(EXFOR!J$3:J$26,"*"&amp;W5&amp;"*"&amp;V5)&gt;0,"△","×"))</f>
        <v>×</v>
      </c>
    </row>
    <row r="6" spans="1:31" ht="13.5">
      <c r="A6" s="11" t="str">
        <f t="shared" si="2"/>
        <v>26Mg(n,g)27Mg</v>
      </c>
      <c r="B6" s="11">
        <f t="shared" si="2"/>
        <v>12</v>
      </c>
      <c r="C6" s="11">
        <f t="shared" si="2"/>
        <v>26</v>
      </c>
      <c r="D6" s="3" t="s">
        <v>690</v>
      </c>
      <c r="E6" s="3" t="s">
        <v>691</v>
      </c>
      <c r="F6" s="13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48" t="s">
        <v>634</v>
      </c>
      <c r="S6" s="49" t="s">
        <v>656</v>
      </c>
      <c r="T6" s="11"/>
      <c r="U6" s="13"/>
      <c r="V6" s="11">
        <v>2001</v>
      </c>
      <c r="W6" s="11" t="s">
        <v>380</v>
      </c>
      <c r="X6" s="50" t="s">
        <v>383</v>
      </c>
      <c r="Y6" s="51" t="s">
        <v>674</v>
      </c>
      <c r="Z6" s="11"/>
      <c r="AA6" s="11"/>
      <c r="AB6" s="11"/>
      <c r="AC6" s="89" t="str">
        <f t="shared" si="0"/>
        <v>INDC(CPR)-054 (2001).(2001)</v>
      </c>
      <c r="AD6" s="89" t="str">
        <f t="shared" si="1"/>
        <v>C.Zhou.2001</v>
      </c>
      <c r="AE6" s="88" t="str">
        <f>IF(COUNTIF(EXFOR!G$3:G$26,"*"&amp;AC6&amp;"*")&gt;0,"○",IF(COUNTIF(EXFOR!J$3:J$26,"*"&amp;W6&amp;"*"&amp;V6)&gt;0,"△","×"))</f>
        <v>×</v>
      </c>
    </row>
    <row r="7" spans="1:31" ht="13.5">
      <c r="A7" s="11" t="str">
        <f t="shared" si="2"/>
        <v>26Mg(n,g)27Mg</v>
      </c>
      <c r="B7" s="11">
        <f t="shared" si="2"/>
        <v>12</v>
      </c>
      <c r="C7" s="11">
        <f t="shared" si="2"/>
        <v>26</v>
      </c>
      <c r="D7" s="3" t="s">
        <v>690</v>
      </c>
      <c r="E7" s="3" t="s">
        <v>691</v>
      </c>
      <c r="F7" s="13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52" t="s">
        <v>635</v>
      </c>
      <c r="S7" s="49" t="s">
        <v>588</v>
      </c>
      <c r="T7" s="11">
        <v>60</v>
      </c>
      <c r="U7" s="14" t="s">
        <v>252</v>
      </c>
      <c r="V7" s="11">
        <v>1999</v>
      </c>
      <c r="W7" s="11" t="s">
        <v>254</v>
      </c>
      <c r="X7" s="50" t="s">
        <v>253</v>
      </c>
      <c r="Y7" s="51" t="s">
        <v>675</v>
      </c>
      <c r="Z7" s="11"/>
      <c r="AA7" s="11"/>
      <c r="AB7" s="11"/>
      <c r="AC7" s="89" t="str">
        <f t="shared" si="0"/>
        <v>PR/C.60(1999)017603</v>
      </c>
      <c r="AD7" s="89" t="str">
        <f t="shared" si="1"/>
        <v>P.Mohr.1999</v>
      </c>
      <c r="AE7" s="88" t="str">
        <f>IF(COUNTIF(EXFOR!G$3:G$26,"*"&amp;AC7&amp;"*")&gt;0,"○",IF(COUNTIF(EXFOR!J$3:J$26,"*"&amp;W7&amp;"*"&amp;V7)&gt;0,"△","×"))</f>
        <v>×</v>
      </c>
    </row>
    <row r="8" spans="1:31" ht="13.5">
      <c r="A8" s="11" t="str">
        <f t="shared" si="2"/>
        <v>26Mg(n,g)27Mg</v>
      </c>
      <c r="B8" s="11">
        <f t="shared" si="2"/>
        <v>12</v>
      </c>
      <c r="C8" s="11">
        <f t="shared" si="2"/>
        <v>26</v>
      </c>
      <c r="D8" s="3" t="s">
        <v>690</v>
      </c>
      <c r="E8" s="3" t="s">
        <v>691</v>
      </c>
      <c r="F8" s="13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52" t="s">
        <v>636</v>
      </c>
      <c r="S8" s="49" t="s">
        <v>588</v>
      </c>
      <c r="T8" s="11">
        <v>58</v>
      </c>
      <c r="U8" s="14" t="s">
        <v>255</v>
      </c>
      <c r="V8" s="11">
        <v>1998</v>
      </c>
      <c r="W8" s="11" t="s">
        <v>254</v>
      </c>
      <c r="X8" s="50" t="s">
        <v>384</v>
      </c>
      <c r="Y8" s="51" t="s">
        <v>676</v>
      </c>
      <c r="Z8" s="11"/>
      <c r="AA8" s="11"/>
      <c r="AB8" s="11"/>
      <c r="AC8" s="89" t="str">
        <f t="shared" si="0"/>
        <v>PR/C.58(1998)932</v>
      </c>
      <c r="AD8" s="89" t="str">
        <f t="shared" si="1"/>
        <v>P.Mohr.1998</v>
      </c>
      <c r="AE8" s="88" t="str">
        <f>IF(COUNTIF(EXFOR!G$3:G$26,"*"&amp;AC8&amp;"*")&gt;0,"○",IF(COUNTIF(EXFOR!J$3:J$26,"*"&amp;W8&amp;"*"&amp;V8)&gt;0,"△","×"))</f>
        <v>○</v>
      </c>
    </row>
    <row r="9" spans="1:31" ht="13.5">
      <c r="A9" s="11" t="str">
        <f t="shared" si="2"/>
        <v>26Mg(n,g)27Mg</v>
      </c>
      <c r="B9" s="11">
        <f t="shared" si="2"/>
        <v>12</v>
      </c>
      <c r="C9" s="11">
        <f t="shared" si="2"/>
        <v>26</v>
      </c>
      <c r="D9" s="3" t="s">
        <v>690</v>
      </c>
      <c r="E9" s="3" t="s">
        <v>691</v>
      </c>
      <c r="F9" s="13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48" t="s">
        <v>637</v>
      </c>
      <c r="S9" s="49" t="s">
        <v>657</v>
      </c>
      <c r="T9" s="11"/>
      <c r="U9" s="13"/>
      <c r="V9" s="11">
        <v>1997</v>
      </c>
      <c r="W9" s="11" t="s">
        <v>254</v>
      </c>
      <c r="X9" s="50" t="s">
        <v>385</v>
      </c>
      <c r="Y9" s="51" t="s">
        <v>677</v>
      </c>
      <c r="Z9" s="11"/>
      <c r="AA9" s="11"/>
      <c r="AB9" s="11"/>
      <c r="AC9" s="89" t="str">
        <f t="shared" si="0"/>
        <v>Proc.9th Intern.Symposium on Capture Gamma-Ray Spectroscopy and Related Topics, Budapest, Hungary, October 1996, G.L.Molnar, T.Belgya, Zs.Revay, Eds., Vol.1, p.428 (1997).(1997)</v>
      </c>
      <c r="AD9" s="89" t="str">
        <f t="shared" si="1"/>
        <v>P.Mohr.1997</v>
      </c>
      <c r="AE9" s="88" t="str">
        <f>IF(COUNTIF(EXFOR!G$3:G$26,"*"&amp;AC9&amp;"*")&gt;0,"○",IF(COUNTIF(EXFOR!J$3:J$26,"*"&amp;W9&amp;"*"&amp;V9)&gt;0,"△","×"))</f>
        <v>×</v>
      </c>
    </row>
    <row r="10" spans="1:31" ht="13.5">
      <c r="A10" s="11" t="str">
        <f t="shared" si="2"/>
        <v>26Mg(n,g)27Mg</v>
      </c>
      <c r="B10" s="11">
        <f t="shared" si="2"/>
        <v>12</v>
      </c>
      <c r="C10" s="11">
        <f t="shared" si="2"/>
        <v>26</v>
      </c>
      <c r="D10" s="3" t="s">
        <v>690</v>
      </c>
      <c r="E10" s="3" t="s">
        <v>691</v>
      </c>
      <c r="F10" s="13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2" t="s">
        <v>638</v>
      </c>
      <c r="S10" s="49" t="s">
        <v>588</v>
      </c>
      <c r="T10" s="11">
        <v>45</v>
      </c>
      <c r="U10" s="14" t="s">
        <v>258</v>
      </c>
      <c r="V10" s="11">
        <v>1992</v>
      </c>
      <c r="W10" s="11" t="s">
        <v>387</v>
      </c>
      <c r="X10" s="50" t="s">
        <v>386</v>
      </c>
      <c r="Y10" s="51" t="s">
        <v>678</v>
      </c>
      <c r="Z10" s="11"/>
      <c r="AA10" s="11"/>
      <c r="AB10" s="11"/>
      <c r="AC10" s="89" t="str">
        <f t="shared" si="0"/>
        <v>PR/C.45(1992)1597</v>
      </c>
      <c r="AD10" s="89" t="str">
        <f t="shared" si="1"/>
        <v>T.A.Walkiewicz.1992</v>
      </c>
      <c r="AE10" s="88" t="str">
        <f>IF(COUNTIF(EXFOR!G$3:G$26,"*"&amp;AC10&amp;"*")&gt;0,"○",IF(COUNTIF(EXFOR!J$3:J$26,"*"&amp;W10&amp;"*"&amp;V10)&gt;0,"△","×"))</f>
        <v>○</v>
      </c>
    </row>
    <row r="11" spans="1:31" ht="13.5">
      <c r="A11" s="11" t="str">
        <f t="shared" si="2"/>
        <v>26Mg(n,g)27Mg</v>
      </c>
      <c r="B11" s="11">
        <f t="shared" si="2"/>
        <v>12</v>
      </c>
      <c r="C11" s="11">
        <f t="shared" si="2"/>
        <v>26</v>
      </c>
      <c r="D11" s="3" t="s">
        <v>690</v>
      </c>
      <c r="E11" s="3" t="s">
        <v>691</v>
      </c>
      <c r="F11" s="13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8" t="s">
        <v>639</v>
      </c>
      <c r="S11" s="49" t="s">
        <v>658</v>
      </c>
      <c r="T11" s="10" t="s">
        <v>259</v>
      </c>
      <c r="U11" s="14" t="s">
        <v>260</v>
      </c>
      <c r="V11" s="11">
        <v>1988</v>
      </c>
      <c r="W11" s="11" t="s">
        <v>389</v>
      </c>
      <c r="X11" s="50" t="s">
        <v>388</v>
      </c>
      <c r="Y11" s="51" t="s">
        <v>679</v>
      </c>
      <c r="Z11" s="11"/>
      <c r="AA11" s="11"/>
      <c r="AB11" s="11"/>
      <c r="AC11" s="89" t="str">
        <f t="shared" si="0"/>
        <v>J.Phys.(London) G14, Supplement S223 (1988).G14(1988)S223</v>
      </c>
      <c r="AD11" s="89" t="str">
        <f t="shared" si="1"/>
        <v>S.Raman.1988</v>
      </c>
      <c r="AE11" s="88" t="str">
        <f>IF(COUNTIF(EXFOR!G$3:G$26,"*"&amp;AC11&amp;"*")&gt;0,"○",IF(COUNTIF(EXFOR!J$3:J$26,"*"&amp;W11&amp;"*"&amp;V11)&gt;0,"△","×"))</f>
        <v>×</v>
      </c>
    </row>
    <row r="12" spans="1:31" ht="13.5">
      <c r="A12" s="11" t="str">
        <f t="shared" si="2"/>
        <v>26Mg(n,g)27Mg</v>
      </c>
      <c r="B12" s="11">
        <f t="shared" si="2"/>
        <v>12</v>
      </c>
      <c r="C12" s="11">
        <f t="shared" si="2"/>
        <v>26</v>
      </c>
      <c r="D12" s="3" t="s">
        <v>690</v>
      </c>
      <c r="E12" s="3" t="s">
        <v>691</v>
      </c>
      <c r="F12" s="13"/>
      <c r="G12" s="1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48" t="s">
        <v>640</v>
      </c>
      <c r="S12" s="49" t="s">
        <v>589</v>
      </c>
      <c r="T12" s="11">
        <v>105</v>
      </c>
      <c r="U12" s="14" t="s">
        <v>261</v>
      </c>
      <c r="V12" s="11">
        <v>1986</v>
      </c>
      <c r="W12" s="11" t="s">
        <v>391</v>
      </c>
      <c r="X12" s="50" t="s">
        <v>390</v>
      </c>
      <c r="Y12" s="51" t="s">
        <v>680</v>
      </c>
      <c r="Z12" s="11"/>
      <c r="AA12" s="11"/>
      <c r="AB12" s="11"/>
      <c r="AC12" s="89" t="str">
        <f t="shared" si="0"/>
        <v>JRN.105(1986)351</v>
      </c>
      <c r="AD12" s="89" t="str">
        <f t="shared" si="1"/>
        <v>P.Z.Hien.1986</v>
      </c>
      <c r="AE12" s="88" t="str">
        <f>IF(COUNTIF(EXFOR!G$3:G$26,"*"&amp;AC12&amp;"*")&gt;0,"○",IF(COUNTIF(EXFOR!J$3:J$26,"*"&amp;W12&amp;"*"&amp;V12)&gt;0,"△","×"))</f>
        <v>×</v>
      </c>
    </row>
    <row r="13" spans="1:31" ht="13.5">
      <c r="A13" s="11" t="str">
        <f t="shared" si="2"/>
        <v>26Mg(n,g)27Mg</v>
      </c>
      <c r="B13" s="11">
        <f t="shared" si="2"/>
        <v>12</v>
      </c>
      <c r="C13" s="11">
        <f t="shared" si="2"/>
        <v>26</v>
      </c>
      <c r="D13" s="3" t="s">
        <v>690</v>
      </c>
      <c r="E13" s="3" t="s">
        <v>691</v>
      </c>
      <c r="F13" s="13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48" t="s">
        <v>641</v>
      </c>
      <c r="S13" s="49" t="s">
        <v>590</v>
      </c>
      <c r="T13" s="11">
        <v>36</v>
      </c>
      <c r="U13" s="14" t="s">
        <v>262</v>
      </c>
      <c r="V13" s="11">
        <v>1983</v>
      </c>
      <c r="W13" s="11" t="s">
        <v>667</v>
      </c>
      <c r="X13" s="50" t="s">
        <v>392</v>
      </c>
      <c r="Y13" s="51" t="s">
        <v>681</v>
      </c>
      <c r="Z13" s="11"/>
      <c r="AA13" s="11"/>
      <c r="AB13" s="11"/>
      <c r="AC13" s="89" t="str">
        <f t="shared" si="0"/>
        <v>AUJ.36(1983)583</v>
      </c>
      <c r="AD13" s="89" t="str">
        <f t="shared" si="1"/>
        <v>D.G.Sargood.1983</v>
      </c>
      <c r="AE13" s="88" t="str">
        <f>IF(COUNTIF(EXFOR!G$3:G$26,"*"&amp;AC13&amp;"*")&gt;0,"○",IF(COUNTIF(EXFOR!J$3:J$26,"*"&amp;W13&amp;"*"&amp;V13)&gt;0,"△","×"))</f>
        <v>×</v>
      </c>
    </row>
    <row r="14" spans="1:31" ht="13.5">
      <c r="A14" s="11" t="str">
        <f t="shared" si="2"/>
        <v>26Mg(n,g)27Mg</v>
      </c>
      <c r="B14" s="11">
        <f t="shared" si="2"/>
        <v>12</v>
      </c>
      <c r="C14" s="11">
        <f t="shared" si="2"/>
        <v>26</v>
      </c>
      <c r="D14" s="3" t="s">
        <v>690</v>
      </c>
      <c r="E14" s="3" t="s">
        <v>691</v>
      </c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48" t="s">
        <v>642</v>
      </c>
      <c r="S14" s="49" t="s">
        <v>591</v>
      </c>
      <c r="T14" s="11">
        <v>192</v>
      </c>
      <c r="U14" s="14" t="s">
        <v>263</v>
      </c>
      <c r="V14" s="11">
        <v>1982</v>
      </c>
      <c r="W14" s="11" t="s">
        <v>394</v>
      </c>
      <c r="X14" s="50" t="s">
        <v>393</v>
      </c>
      <c r="Y14" s="51" t="s">
        <v>682</v>
      </c>
      <c r="Z14" s="11"/>
      <c r="AA14" s="11"/>
      <c r="AB14" s="11"/>
      <c r="AC14" s="89" t="str">
        <f t="shared" si="0"/>
        <v>NIM.192(1982)609</v>
      </c>
      <c r="AD14" s="89" t="str">
        <f t="shared" si="1"/>
        <v>P.Hungerford.1982</v>
      </c>
      <c r="AE14" s="88" t="str">
        <f>IF(COUNTIF(EXFOR!G$3:G$26,"*"&amp;AC14&amp;"*")&gt;0,"○",IF(COUNTIF(EXFOR!J$3:J$26,"*"&amp;W14&amp;"*"&amp;V14)&gt;0,"△","×"))</f>
        <v>×</v>
      </c>
    </row>
    <row r="15" spans="1:31" ht="13.5">
      <c r="A15" s="11" t="str">
        <f t="shared" si="2"/>
        <v>26Mg(n,g)27Mg</v>
      </c>
      <c r="B15" s="11">
        <f t="shared" si="2"/>
        <v>12</v>
      </c>
      <c r="C15" s="11">
        <f t="shared" si="2"/>
        <v>26</v>
      </c>
      <c r="D15" s="3" t="s">
        <v>690</v>
      </c>
      <c r="E15" s="3" t="s">
        <v>691</v>
      </c>
      <c r="F15" s="13"/>
      <c r="G15" s="1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48" t="s">
        <v>643</v>
      </c>
      <c r="S15" s="49" t="s">
        <v>659</v>
      </c>
      <c r="T15" s="10" t="s">
        <v>264</v>
      </c>
      <c r="U15" s="14" t="s">
        <v>265</v>
      </c>
      <c r="V15" s="11">
        <v>1980</v>
      </c>
      <c r="W15" s="11"/>
      <c r="X15" s="50"/>
      <c r="Y15" s="51"/>
      <c r="Z15" s="11"/>
      <c r="AA15" s="11"/>
      <c r="AB15" s="11"/>
      <c r="AC15" s="89" t="str">
        <f t="shared" si="0"/>
        <v>CONF Kiev(Neutron Physics) Proc,Part3,P270,Pisanko.Part3(1980)P270</v>
      </c>
      <c r="AD15" s="89" t="str">
        <f t="shared" si="1"/>
        <v>.1980</v>
      </c>
      <c r="AE15" s="88" t="str">
        <f>IF(COUNTIF(EXFOR!G$3:G$26,"*"&amp;AC15&amp;"*")&gt;0,"○",IF(COUNTIF(EXFOR!J$3:J$26,"*"&amp;W15&amp;"*"&amp;V15)&gt;0,"△","×"))</f>
        <v>×</v>
      </c>
    </row>
    <row r="16" spans="1:31" ht="13.5">
      <c r="A16" s="11" t="str">
        <f t="shared" si="2"/>
        <v>26Mg(n,g)27Mg</v>
      </c>
      <c r="B16" s="11">
        <f t="shared" si="2"/>
        <v>12</v>
      </c>
      <c r="C16" s="11">
        <f t="shared" si="2"/>
        <v>26</v>
      </c>
      <c r="D16" s="3" t="s">
        <v>690</v>
      </c>
      <c r="E16" s="3" t="s">
        <v>691</v>
      </c>
      <c r="F16" s="13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48" t="s">
        <v>644</v>
      </c>
      <c r="S16" s="49" t="s">
        <v>660</v>
      </c>
      <c r="T16" s="11"/>
      <c r="U16" s="13"/>
      <c r="V16" s="11">
        <v>1973</v>
      </c>
      <c r="W16" s="11"/>
      <c r="X16" s="50"/>
      <c r="Y16" s="51"/>
      <c r="Z16" s="11"/>
      <c r="AA16" s="11"/>
      <c r="AB16" s="11"/>
      <c r="AC16" s="89" t="str">
        <f t="shared" si="0"/>
        <v>REPT INDC(SEC)-36/L P8.(1973)</v>
      </c>
      <c r="AD16" s="89" t="str">
        <f t="shared" si="1"/>
        <v>.1973</v>
      </c>
      <c r="AE16" s="88" t="str">
        <f>IF(COUNTIF(EXFOR!G$3:G$26,"*"&amp;AC16&amp;"*")&gt;0,"○",IF(COUNTIF(EXFOR!J$3:J$26,"*"&amp;W16&amp;"*"&amp;V16)&gt;0,"△","×"))</f>
        <v>×</v>
      </c>
    </row>
    <row r="17" spans="1:31" ht="13.5">
      <c r="A17" s="11" t="str">
        <f t="shared" si="2"/>
        <v>26Mg(n,g)27Mg</v>
      </c>
      <c r="B17" s="11">
        <f t="shared" si="2"/>
        <v>12</v>
      </c>
      <c r="C17" s="11">
        <f t="shared" si="2"/>
        <v>26</v>
      </c>
      <c r="D17" s="3" t="s">
        <v>690</v>
      </c>
      <c r="E17" s="3" t="s">
        <v>691</v>
      </c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48" t="s">
        <v>645</v>
      </c>
      <c r="S17" s="49" t="s">
        <v>661</v>
      </c>
      <c r="T17" s="11"/>
      <c r="U17" s="13"/>
      <c r="V17" s="11">
        <v>1971</v>
      </c>
      <c r="W17" s="11" t="s">
        <v>668</v>
      </c>
      <c r="X17" s="50" t="s">
        <v>395</v>
      </c>
      <c r="Y17" s="51" t="s">
        <v>683</v>
      </c>
      <c r="Z17" s="11"/>
      <c r="AA17" s="11"/>
      <c r="AB17" s="11"/>
      <c r="AC17" s="89" t="str">
        <f t="shared" si="0"/>
        <v>Proc.Int.Conf.Chemical Nuclear Data, Measurements and Applications, Canterbury, England, M.L.Hurrell, Ed., Institution of Civil Engineers, London, p.139 (1971).(1971)</v>
      </c>
      <c r="AD17" s="89" t="str">
        <f t="shared" si="1"/>
        <v>T.B.Ryves.1971</v>
      </c>
      <c r="AE17" s="88" t="str">
        <f>IF(COUNTIF(EXFOR!G$3:G$26,"*"&amp;AC17&amp;"*")&gt;0,"○",IF(COUNTIF(EXFOR!J$3:J$26,"*"&amp;W17&amp;"*"&amp;V17)&gt;0,"△","×"))</f>
        <v>×</v>
      </c>
    </row>
    <row r="18" spans="1:31" ht="13.5">
      <c r="A18" s="11" t="str">
        <f t="shared" si="2"/>
        <v>26Mg(n,g)27Mg</v>
      </c>
      <c r="B18" s="11">
        <f t="shared" si="2"/>
        <v>12</v>
      </c>
      <c r="C18" s="11">
        <f t="shared" si="2"/>
        <v>26</v>
      </c>
      <c r="D18" s="3" t="s">
        <v>690</v>
      </c>
      <c r="E18" s="3" t="s">
        <v>691</v>
      </c>
      <c r="F18" s="13"/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8" t="s">
        <v>646</v>
      </c>
      <c r="S18" s="49" t="s">
        <v>662</v>
      </c>
      <c r="T18" s="11"/>
      <c r="U18" s="13"/>
      <c r="V18" s="11">
        <v>1971</v>
      </c>
      <c r="W18" s="11"/>
      <c r="X18" s="50"/>
      <c r="Y18" s="51"/>
      <c r="Z18" s="11"/>
      <c r="AA18" s="11"/>
      <c r="AB18" s="11"/>
      <c r="AC18" s="89" t="str">
        <f t="shared" si="0"/>
        <v>CONF Canterbury(Chem Nucl Data),P139,12/10/72.(1971)</v>
      </c>
      <c r="AD18" s="89" t="str">
        <f t="shared" si="1"/>
        <v>.1971</v>
      </c>
      <c r="AE18" s="88" t="str">
        <f>IF(COUNTIF(EXFOR!G$3:G$26,"*"&amp;AC18&amp;"*")&gt;0,"○",IF(COUNTIF(EXFOR!J$3:J$26,"*"&amp;W18&amp;"*"&amp;V18)&gt;0,"△","×"))</f>
        <v>×</v>
      </c>
    </row>
    <row r="19" spans="1:31" ht="13.5">
      <c r="A19" s="11" t="str">
        <f t="shared" si="2"/>
        <v>26Mg(n,g)27Mg</v>
      </c>
      <c r="B19" s="11">
        <f t="shared" si="2"/>
        <v>12</v>
      </c>
      <c r="C19" s="11">
        <f t="shared" si="2"/>
        <v>26</v>
      </c>
      <c r="D19" s="3" t="s">
        <v>690</v>
      </c>
      <c r="E19" s="3" t="s">
        <v>691</v>
      </c>
      <c r="F19" s="13"/>
      <c r="G19" s="1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48" t="s">
        <v>647</v>
      </c>
      <c r="S19" s="49" t="s">
        <v>663</v>
      </c>
      <c r="T19" s="10" t="s">
        <v>266</v>
      </c>
      <c r="U19" s="14" t="s">
        <v>267</v>
      </c>
      <c r="V19" s="11">
        <v>1970</v>
      </c>
      <c r="W19" s="11" t="s">
        <v>669</v>
      </c>
      <c r="X19" s="50" t="s">
        <v>396</v>
      </c>
      <c r="Y19" s="51" t="s">
        <v>684</v>
      </c>
      <c r="Z19" s="11"/>
      <c r="AA19" s="11"/>
      <c r="AB19" s="11"/>
      <c r="AC19" s="89" t="str">
        <f t="shared" si="0"/>
        <v>Thesis, Virginia Poly. (1970); Diss.Abst.Int. 31B, 3638 (1970).31B(1970)3638</v>
      </c>
      <c r="AD19" s="89" t="str">
        <f t="shared" si="1"/>
        <v>E.P.Stergakos.1970</v>
      </c>
      <c r="AE19" s="88" t="str">
        <f>IF(COUNTIF(EXFOR!G$3:G$26,"*"&amp;AC19&amp;"*")&gt;0,"○",IF(COUNTIF(EXFOR!J$3:J$26,"*"&amp;W19&amp;"*"&amp;V19)&gt;0,"△","×"))</f>
        <v>×</v>
      </c>
    </row>
    <row r="20" spans="1:31" ht="13.5">
      <c r="A20" s="11" t="str">
        <f t="shared" si="2"/>
        <v>26Mg(n,g)27Mg</v>
      </c>
      <c r="B20" s="11">
        <f t="shared" si="2"/>
        <v>12</v>
      </c>
      <c r="C20" s="11">
        <f t="shared" si="2"/>
        <v>26</v>
      </c>
      <c r="D20" s="3" t="s">
        <v>690</v>
      </c>
      <c r="E20" s="3" t="s">
        <v>691</v>
      </c>
      <c r="F20" s="13"/>
      <c r="G20" s="1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48" t="s">
        <v>648</v>
      </c>
      <c r="S20" s="49" t="s">
        <v>592</v>
      </c>
      <c r="T20" s="11">
        <v>150</v>
      </c>
      <c r="U20" s="14" t="s">
        <v>268</v>
      </c>
      <c r="V20" s="11">
        <v>1970</v>
      </c>
      <c r="W20" s="11" t="s">
        <v>398</v>
      </c>
      <c r="X20" s="50" t="s">
        <v>397</v>
      </c>
      <c r="Y20" s="51" t="s">
        <v>685</v>
      </c>
      <c r="Z20" s="11"/>
      <c r="AA20" s="11"/>
      <c r="AB20" s="11"/>
      <c r="AC20" s="89" t="str">
        <f t="shared" si="0"/>
        <v>NP/A.150(1970)305</v>
      </c>
      <c r="AD20" s="89" t="str">
        <f t="shared" si="1"/>
        <v>E.Selin.1970</v>
      </c>
      <c r="AE20" s="88" t="str">
        <f>IF(COUNTIF(EXFOR!G$3:G$26,"*"&amp;AC20&amp;"*")&gt;0,"○",IF(COUNTIF(EXFOR!J$3:J$26,"*"&amp;W20&amp;"*"&amp;V20)&gt;0,"△","×"))</f>
        <v>×</v>
      </c>
    </row>
    <row r="21" spans="1:31" ht="13.5">
      <c r="A21" s="11" t="str">
        <f aca="true" t="shared" si="3" ref="A21:C25">A$3</f>
        <v>26Mg(n,g)27Mg</v>
      </c>
      <c r="B21" s="11">
        <f t="shared" si="3"/>
        <v>12</v>
      </c>
      <c r="C21" s="11">
        <f t="shared" si="3"/>
        <v>26</v>
      </c>
      <c r="D21" s="3" t="s">
        <v>690</v>
      </c>
      <c r="E21" s="3" t="s">
        <v>691</v>
      </c>
      <c r="F21" s="13"/>
      <c r="G21" s="1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8" t="s">
        <v>649</v>
      </c>
      <c r="S21" s="49" t="s">
        <v>664</v>
      </c>
      <c r="T21" s="11"/>
      <c r="U21" s="13"/>
      <c r="V21" s="11">
        <v>1968</v>
      </c>
      <c r="W21" s="50" t="s">
        <v>670</v>
      </c>
      <c r="X21" s="50" t="s">
        <v>670</v>
      </c>
      <c r="Y21" s="51" t="s">
        <v>686</v>
      </c>
      <c r="Z21" s="11"/>
      <c r="AA21" s="11"/>
      <c r="AB21" s="11"/>
      <c r="AC21" s="89" t="str">
        <f t="shared" si="0"/>
        <v>Osterr.Akad.Wiss., Math.-Naturw.Kl., Anz. No.10, 1 (1968).(1968)</v>
      </c>
      <c r="AD21" s="89" t="str">
        <f t="shared" si="1"/>
        <v>B.Karlik.1968</v>
      </c>
      <c r="AE21" s="88" t="str">
        <f>IF(COUNTIF(EXFOR!G$3:G$26,"*"&amp;AC21&amp;"*")&gt;0,"○",IF(COUNTIF(EXFOR!J$3:J$26,"*"&amp;W21&amp;"*"&amp;V21)&gt;0,"△","×"))</f>
        <v>×</v>
      </c>
    </row>
    <row r="22" spans="1:31" ht="13.5">
      <c r="A22" s="11" t="str">
        <f t="shared" si="3"/>
        <v>26Mg(n,g)27Mg</v>
      </c>
      <c r="B22" s="11">
        <f t="shared" si="3"/>
        <v>12</v>
      </c>
      <c r="C22" s="11">
        <f t="shared" si="3"/>
        <v>26</v>
      </c>
      <c r="D22" s="3" t="s">
        <v>690</v>
      </c>
      <c r="E22" s="3" t="s">
        <v>691</v>
      </c>
      <c r="F22" s="13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8" t="s">
        <v>650</v>
      </c>
      <c r="S22" s="49" t="s">
        <v>665</v>
      </c>
      <c r="T22" s="11"/>
      <c r="U22" s="13"/>
      <c r="V22" s="11">
        <v>1968</v>
      </c>
      <c r="W22" s="11"/>
      <c r="X22" s="50"/>
      <c r="Y22" s="51"/>
      <c r="Z22" s="11"/>
      <c r="AA22" s="11"/>
      <c r="AB22" s="11"/>
      <c r="AC22" s="89" t="str">
        <f t="shared" si="0"/>
        <v>REPT UCRL-tr-10603,J Colditz,1/3/73.(1968)</v>
      </c>
      <c r="AD22" s="89" t="str">
        <f t="shared" si="1"/>
        <v>.1968</v>
      </c>
      <c r="AE22" s="88" t="str">
        <f>IF(COUNTIF(EXFOR!G$3:G$26,"*"&amp;AC22&amp;"*")&gt;0,"○",IF(COUNTIF(EXFOR!J$3:J$26,"*"&amp;W22&amp;"*"&amp;V22)&gt;0,"△","×"))</f>
        <v>△</v>
      </c>
    </row>
    <row r="23" spans="1:31" ht="13.5">
      <c r="A23" s="11" t="str">
        <f t="shared" si="3"/>
        <v>26Mg(n,g)27Mg</v>
      </c>
      <c r="B23" s="11">
        <f t="shared" si="3"/>
        <v>12</v>
      </c>
      <c r="C23" s="11">
        <f t="shared" si="3"/>
        <v>26</v>
      </c>
      <c r="D23" s="3" t="s">
        <v>690</v>
      </c>
      <c r="E23" s="3" t="s">
        <v>691</v>
      </c>
      <c r="F23" s="13"/>
      <c r="G23" s="1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48" t="s">
        <v>651</v>
      </c>
      <c r="S23" s="49" t="s">
        <v>592</v>
      </c>
      <c r="T23" s="11">
        <v>102</v>
      </c>
      <c r="U23" s="14" t="s">
        <v>269</v>
      </c>
      <c r="V23" s="11">
        <v>1967</v>
      </c>
      <c r="W23" s="10" t="s">
        <v>400</v>
      </c>
      <c r="X23" s="50" t="s">
        <v>399</v>
      </c>
      <c r="Y23" s="51" t="s">
        <v>687</v>
      </c>
      <c r="Z23" s="11"/>
      <c r="AA23" s="11"/>
      <c r="AB23" s="11"/>
      <c r="AC23" s="89" t="str">
        <f t="shared" si="0"/>
        <v>NP/A.102(1967)209</v>
      </c>
      <c r="AD23" s="89" t="str">
        <f t="shared" si="1"/>
        <v>P.Spilling.1967</v>
      </c>
      <c r="AE23" s="88" t="str">
        <f>IF(COUNTIF(EXFOR!G$3:G$26,"*"&amp;AC23&amp;"*")&gt;0,"○",IF(COUNTIF(EXFOR!J$3:J$26,"*"&amp;W23&amp;"*"&amp;V23)&gt;0,"△","×"))</f>
        <v>○</v>
      </c>
    </row>
    <row r="24" spans="1:31" ht="13.5">
      <c r="A24" s="11" t="str">
        <f t="shared" si="3"/>
        <v>26Mg(n,g)27Mg</v>
      </c>
      <c r="B24" s="11">
        <f t="shared" si="3"/>
        <v>12</v>
      </c>
      <c r="C24" s="11">
        <f t="shared" si="3"/>
        <v>26</v>
      </c>
      <c r="D24" s="3" t="s">
        <v>690</v>
      </c>
      <c r="E24" s="3" t="s">
        <v>691</v>
      </c>
      <c r="F24" s="13"/>
      <c r="G24" s="13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8" t="s">
        <v>652</v>
      </c>
      <c r="S24" s="49" t="s">
        <v>666</v>
      </c>
      <c r="T24" s="11"/>
      <c r="U24" s="13"/>
      <c r="V24" s="11">
        <v>1967</v>
      </c>
      <c r="W24" s="11" t="s">
        <v>402</v>
      </c>
      <c r="X24" s="50" t="s">
        <v>401</v>
      </c>
      <c r="Y24" s="51" t="s">
        <v>688</v>
      </c>
      <c r="Z24" s="11"/>
      <c r="AA24" s="11"/>
      <c r="AB24" s="11"/>
      <c r="AC24" s="89" t="str">
        <f t="shared" si="0"/>
        <v>Proc.Intern.Conf.Atomic Masses, 3rd, Winnipeg, Canada, R.C.Barber, Ed., Univ.Manitoba Press, p.278(1967).(1967)</v>
      </c>
      <c r="AD24" s="89" t="str">
        <f t="shared" si="1"/>
        <v>N.C.Rasmussen.1967</v>
      </c>
      <c r="AE24" s="88" t="str">
        <f>IF(COUNTIF(EXFOR!G$3:G$26,"*"&amp;AC24&amp;"*")&gt;0,"○",IF(COUNTIF(EXFOR!J$3:J$26,"*"&amp;W24&amp;"*"&amp;V24)&gt;0,"△","×"))</f>
        <v>×</v>
      </c>
    </row>
    <row r="25" spans="1:31" ht="13.5">
      <c r="A25" s="11" t="str">
        <f t="shared" si="3"/>
        <v>26Mg(n,g)27Mg</v>
      </c>
      <c r="B25" s="11">
        <f t="shared" si="3"/>
        <v>12</v>
      </c>
      <c r="C25" s="11">
        <f t="shared" si="3"/>
        <v>26</v>
      </c>
      <c r="D25" s="3" t="s">
        <v>690</v>
      </c>
      <c r="E25" s="3" t="s">
        <v>691</v>
      </c>
      <c r="F25" s="13"/>
      <c r="G25" s="1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48" t="s">
        <v>653</v>
      </c>
      <c r="S25" s="49" t="s">
        <v>593</v>
      </c>
      <c r="T25" s="11">
        <v>91</v>
      </c>
      <c r="U25" s="14" t="s">
        <v>270</v>
      </c>
      <c r="V25" s="11">
        <v>1953</v>
      </c>
      <c r="W25" s="11" t="s">
        <v>404</v>
      </c>
      <c r="X25" s="50" t="s">
        <v>403</v>
      </c>
      <c r="Y25" s="51" t="s">
        <v>689</v>
      </c>
      <c r="Z25" s="11"/>
      <c r="AA25" s="11"/>
      <c r="AB25" s="11"/>
      <c r="AC25" s="89" t="str">
        <f t="shared" si="0"/>
        <v>PR.91(1953)1423</v>
      </c>
      <c r="AD25" s="89" t="str">
        <f t="shared" si="1"/>
        <v>D.J.Hughes.1953</v>
      </c>
      <c r="AE25" s="88" t="str">
        <f>IF(COUNTIF(EXFOR!G$3:G$26,"*"&amp;AC25&amp;"*")&gt;0,"○",IF(COUNTIF(EXFOR!J$3:J$26,"*"&amp;W25&amp;"*"&amp;V25)&gt;0,"△","×"))</f>
        <v>○</v>
      </c>
    </row>
    <row r="26" spans="1:31" ht="13.5">
      <c r="A26" s="11"/>
      <c r="B26" s="11"/>
      <c r="C26" s="11"/>
      <c r="D26" s="3"/>
      <c r="E26" s="3"/>
      <c r="F26" s="13"/>
      <c r="G26" s="13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48"/>
      <c r="S26" s="49"/>
      <c r="T26" s="11"/>
      <c r="U26" s="14"/>
      <c r="V26" s="11"/>
      <c r="W26" s="11"/>
      <c r="X26" s="50"/>
      <c r="Y26" s="51"/>
      <c r="Z26" s="11"/>
      <c r="AA26" s="11"/>
      <c r="AB26" s="11"/>
      <c r="AC26" s="89" t="str">
        <f t="shared" si="0"/>
        <v>.</v>
      </c>
      <c r="AD26" s="89" t="str">
        <f t="shared" si="1"/>
        <v>.</v>
      </c>
      <c r="AE26" s="88"/>
    </row>
    <row r="27" spans="1:31" ht="13.5">
      <c r="A27" s="10" t="s">
        <v>692</v>
      </c>
      <c r="B27" s="11">
        <v>12</v>
      </c>
      <c r="C27" s="11">
        <v>26</v>
      </c>
      <c r="D27" s="10" t="s">
        <v>693</v>
      </c>
      <c r="E27" s="10" t="s">
        <v>691</v>
      </c>
      <c r="F27" s="13"/>
      <c r="G27" s="1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3" t="s">
        <v>694</v>
      </c>
      <c r="S27" s="54" t="s">
        <v>594</v>
      </c>
      <c r="T27" s="11">
        <v>66</v>
      </c>
      <c r="U27" s="14" t="s">
        <v>271</v>
      </c>
      <c r="V27" s="11">
        <v>2002</v>
      </c>
      <c r="W27" s="11" t="s">
        <v>406</v>
      </c>
      <c r="X27" s="55" t="s">
        <v>405</v>
      </c>
      <c r="Y27" s="56" t="s">
        <v>758</v>
      </c>
      <c r="Z27" s="11"/>
      <c r="AA27" s="11"/>
      <c r="AB27" s="11"/>
      <c r="AC27" s="89" t="str">
        <f t="shared" si="0"/>
        <v>BAS.66(2002)40</v>
      </c>
      <c r="AD27" s="89" t="str">
        <f t="shared" si="1"/>
        <v>A.N.Vodin.2002</v>
      </c>
      <c r="AE27" s="88" t="str">
        <f>IF(COUNTIF(EXFOR!G$27,"*"&amp;AC27&amp;"*")&gt;0,"○",IF(COUNTIF(EXFOR!J$27,"*"&amp;W27&amp;"*"&amp;V27)&gt;0,"△","×"))</f>
        <v>×</v>
      </c>
    </row>
    <row r="28" spans="1:31" s="18" customFormat="1" ht="13.5">
      <c r="A28" s="12" t="str">
        <f>A$27</f>
        <v>26Mg(p,g)27Al</v>
      </c>
      <c r="B28" s="12">
        <f>B$27</f>
        <v>12</v>
      </c>
      <c r="C28" s="12">
        <f>C$27</f>
        <v>26</v>
      </c>
      <c r="D28" s="10" t="s">
        <v>693</v>
      </c>
      <c r="E28" s="10" t="s">
        <v>691</v>
      </c>
      <c r="F28" s="22"/>
      <c r="G28" s="2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53" t="s">
        <v>695</v>
      </c>
      <c r="S28" s="54" t="s">
        <v>595</v>
      </c>
      <c r="T28" s="12">
        <v>480</v>
      </c>
      <c r="U28" s="16" t="s">
        <v>272</v>
      </c>
      <c r="V28" s="12">
        <v>2002</v>
      </c>
      <c r="W28" s="12" t="s">
        <v>408</v>
      </c>
      <c r="X28" s="55" t="s">
        <v>407</v>
      </c>
      <c r="Y28" s="56" t="s">
        <v>759</v>
      </c>
      <c r="Z28" s="12"/>
      <c r="AA28" s="12"/>
      <c r="AB28" s="12"/>
      <c r="AC28" s="89" t="str">
        <f t="shared" si="0"/>
        <v>NIM/A.480(2002)610</v>
      </c>
      <c r="AD28" s="89" t="str">
        <f t="shared" si="1"/>
        <v>C.Rowland.2002</v>
      </c>
      <c r="AE28" s="88" t="str">
        <f>IF(COUNTIF(EXFOR!G$27,"*"&amp;AC28&amp;"*")&gt;0,"○",IF(COUNTIF(EXFOR!J$27,"*"&amp;W28&amp;"*"&amp;V28)&gt;0,"△","×"))</f>
        <v>×</v>
      </c>
    </row>
    <row r="29" spans="1:31" ht="13.5">
      <c r="A29" s="12" t="str">
        <f aca="true" t="shared" si="4" ref="A29:C73">A$27</f>
        <v>26Mg(p,g)27Al</v>
      </c>
      <c r="B29" s="12">
        <f t="shared" si="4"/>
        <v>12</v>
      </c>
      <c r="C29" s="12">
        <f t="shared" si="4"/>
        <v>26</v>
      </c>
      <c r="D29" s="10" t="s">
        <v>693</v>
      </c>
      <c r="E29" s="10" t="s">
        <v>691</v>
      </c>
      <c r="F29" s="13"/>
      <c r="G29" s="1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3" t="s">
        <v>696</v>
      </c>
      <c r="S29" s="54" t="s">
        <v>594</v>
      </c>
      <c r="T29" s="11">
        <v>65</v>
      </c>
      <c r="U29" s="14" t="s">
        <v>273</v>
      </c>
      <c r="V29" s="11">
        <v>2001</v>
      </c>
      <c r="W29" s="11" t="s">
        <v>410</v>
      </c>
      <c r="X29" s="55" t="s">
        <v>409</v>
      </c>
      <c r="Y29" s="56" t="s">
        <v>760</v>
      </c>
      <c r="Z29" s="11"/>
      <c r="AA29" s="11"/>
      <c r="AB29" s="11"/>
      <c r="AC29" s="89" t="str">
        <f t="shared" si="0"/>
        <v>BAS.65(2001)725</v>
      </c>
      <c r="AD29" s="89" t="str">
        <f t="shared" si="1"/>
        <v>A.S.Kachan.2001</v>
      </c>
      <c r="AE29" s="88" t="str">
        <f>IF(COUNTIF(EXFOR!G$27,"*"&amp;AC29&amp;"*")&gt;0,"○",IF(COUNTIF(EXFOR!J$27,"*"&amp;W29&amp;"*"&amp;V29)&gt;0,"△","×"))</f>
        <v>×</v>
      </c>
    </row>
    <row r="30" spans="1:31" ht="13.5">
      <c r="A30" s="12" t="str">
        <f t="shared" si="4"/>
        <v>26Mg(p,g)27Al</v>
      </c>
      <c r="B30" s="12">
        <f t="shared" si="4"/>
        <v>12</v>
      </c>
      <c r="C30" s="12">
        <f t="shared" si="4"/>
        <v>26</v>
      </c>
      <c r="D30" s="10" t="s">
        <v>693</v>
      </c>
      <c r="E30" s="10" t="s">
        <v>691</v>
      </c>
      <c r="F30" s="13"/>
      <c r="G30" s="1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3" t="s">
        <v>697</v>
      </c>
      <c r="S30" s="54" t="s">
        <v>596</v>
      </c>
      <c r="T30" s="11">
        <v>134</v>
      </c>
      <c r="U30" s="14" t="s">
        <v>274</v>
      </c>
      <c r="V30" s="11">
        <v>2001</v>
      </c>
      <c r="W30" s="11" t="s">
        <v>412</v>
      </c>
      <c r="X30" s="55" t="s">
        <v>411</v>
      </c>
      <c r="Y30" s="56" t="s">
        <v>761</v>
      </c>
      <c r="Z30" s="11"/>
      <c r="AA30" s="11"/>
      <c r="AB30" s="11"/>
      <c r="AC30" s="89" t="str">
        <f t="shared" si="0"/>
        <v>AJ/S.134(2001)151</v>
      </c>
      <c r="AD30" s="89" t="str">
        <f t="shared" si="1"/>
        <v>C.Iliadis.2001</v>
      </c>
      <c r="AE30" s="88" t="str">
        <f>IF(COUNTIF(EXFOR!G$27,"*"&amp;AC30&amp;"*")&gt;0,"○",IF(COUNTIF(EXFOR!J$27,"*"&amp;W30&amp;"*"&amp;V30)&gt;0,"△","×"))</f>
        <v>×</v>
      </c>
    </row>
    <row r="31" spans="1:31" ht="13.5">
      <c r="A31" s="12" t="str">
        <f t="shared" si="4"/>
        <v>26Mg(p,g)27Al</v>
      </c>
      <c r="B31" s="12">
        <f t="shared" si="4"/>
        <v>12</v>
      </c>
      <c r="C31" s="12">
        <f t="shared" si="4"/>
        <v>26</v>
      </c>
      <c r="D31" s="10" t="s">
        <v>693</v>
      </c>
      <c r="E31" s="10" t="s">
        <v>691</v>
      </c>
      <c r="F31" s="13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3" t="s">
        <v>698</v>
      </c>
      <c r="S31" s="54" t="s">
        <v>741</v>
      </c>
      <c r="T31" s="11"/>
      <c r="U31" s="13"/>
      <c r="V31" s="11">
        <v>2000</v>
      </c>
      <c r="W31" s="11" t="s">
        <v>414</v>
      </c>
      <c r="X31" s="55" t="s">
        <v>413</v>
      </c>
      <c r="Y31" s="56" t="s">
        <v>762</v>
      </c>
      <c r="Z31" s="11"/>
      <c r="AA31" s="11"/>
      <c r="AB31" s="11"/>
      <c r="AC31" s="89" t="str">
        <f t="shared" si="0"/>
        <v>Triangle Univ.Nuclear Lab., Ann.Rept., p.47 (2000); TUNL-XXXIX (2000).(2000)</v>
      </c>
      <c r="AD31" s="89" t="str">
        <f t="shared" si="1"/>
        <v>A.E.Champagne.2000</v>
      </c>
      <c r="AE31" s="88" t="str">
        <f>IF(COUNTIF(EXFOR!G$27,"*"&amp;AC31&amp;"*")&gt;0,"○",IF(COUNTIF(EXFOR!J$27,"*"&amp;W31&amp;"*"&amp;V31)&gt;0,"△","×"))</f>
        <v>×</v>
      </c>
    </row>
    <row r="32" spans="1:31" ht="13.5">
      <c r="A32" s="12" t="str">
        <f t="shared" si="4"/>
        <v>26Mg(p,g)27Al</v>
      </c>
      <c r="B32" s="12">
        <f t="shared" si="4"/>
        <v>12</v>
      </c>
      <c r="C32" s="12">
        <f t="shared" si="4"/>
        <v>26</v>
      </c>
      <c r="D32" s="10" t="s">
        <v>693</v>
      </c>
      <c r="E32" s="10" t="s">
        <v>691</v>
      </c>
      <c r="F32" s="13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53" t="s">
        <v>699</v>
      </c>
      <c r="S32" s="54" t="s">
        <v>594</v>
      </c>
      <c r="T32" s="11">
        <v>63</v>
      </c>
      <c r="U32" s="14" t="s">
        <v>275</v>
      </c>
      <c r="V32" s="11">
        <v>1999</v>
      </c>
      <c r="W32" s="11" t="s">
        <v>406</v>
      </c>
      <c r="X32" s="55" t="s">
        <v>405</v>
      </c>
      <c r="Y32" s="56" t="s">
        <v>763</v>
      </c>
      <c r="Z32" s="11"/>
      <c r="AA32" s="11"/>
      <c r="AB32" s="11"/>
      <c r="AC32" s="89" t="str">
        <f t="shared" si="0"/>
        <v>BAS.63(1999)816</v>
      </c>
      <c r="AD32" s="89" t="str">
        <f t="shared" si="1"/>
        <v>A.N.Vodin.1999</v>
      </c>
      <c r="AE32" s="88" t="str">
        <f>IF(COUNTIF(EXFOR!G$27,"*"&amp;AC32&amp;"*")&gt;0,"○",IF(COUNTIF(EXFOR!J$27,"*"&amp;W32&amp;"*"&amp;V32)&gt;0,"△","×"))</f>
        <v>×</v>
      </c>
    </row>
    <row r="33" spans="1:31" ht="13.5">
      <c r="A33" s="12" t="str">
        <f t="shared" si="4"/>
        <v>26Mg(p,g)27Al</v>
      </c>
      <c r="B33" s="12">
        <f t="shared" si="4"/>
        <v>12</v>
      </c>
      <c r="C33" s="12">
        <f t="shared" si="4"/>
        <v>26</v>
      </c>
      <c r="D33" s="10" t="s">
        <v>693</v>
      </c>
      <c r="E33" s="10" t="s">
        <v>691</v>
      </c>
      <c r="F33" s="13"/>
      <c r="G33" s="1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3" t="s">
        <v>700</v>
      </c>
      <c r="S33" s="54" t="s">
        <v>597</v>
      </c>
      <c r="T33" s="11">
        <v>152</v>
      </c>
      <c r="U33" s="14" t="s">
        <v>276</v>
      </c>
      <c r="V33" s="11">
        <v>1999</v>
      </c>
      <c r="W33" s="11" t="s">
        <v>416</v>
      </c>
      <c r="X33" s="55" t="s">
        <v>415</v>
      </c>
      <c r="Y33" s="56" t="s">
        <v>764</v>
      </c>
      <c r="Z33" s="11"/>
      <c r="AA33" s="11"/>
      <c r="AB33" s="11"/>
      <c r="AC33" s="89" t="str">
        <f t="shared" si="0"/>
        <v>NIM/B.152(1999)12</v>
      </c>
      <c r="AD33" s="89" t="str">
        <f t="shared" si="1"/>
        <v>A.Savidou.1999</v>
      </c>
      <c r="AE33" s="88" t="str">
        <f>IF(COUNTIF(EXFOR!G$27,"*"&amp;AC33&amp;"*")&gt;0,"○",IF(COUNTIF(EXFOR!J$27,"*"&amp;W33&amp;"*"&amp;V33)&gt;0,"△","×"))</f>
        <v>×</v>
      </c>
    </row>
    <row r="34" spans="1:31" ht="13.5">
      <c r="A34" s="12" t="str">
        <f t="shared" si="4"/>
        <v>26Mg(p,g)27Al</v>
      </c>
      <c r="B34" s="12">
        <f t="shared" si="4"/>
        <v>12</v>
      </c>
      <c r="C34" s="12">
        <f t="shared" si="4"/>
        <v>26</v>
      </c>
      <c r="D34" s="10" t="s">
        <v>693</v>
      </c>
      <c r="E34" s="10" t="s">
        <v>691</v>
      </c>
      <c r="F34" s="13"/>
      <c r="G34" s="13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3" t="s">
        <v>701</v>
      </c>
      <c r="S34" s="54" t="s">
        <v>742</v>
      </c>
      <c r="T34" s="11"/>
      <c r="U34" s="13"/>
      <c r="V34" s="11">
        <v>1999</v>
      </c>
      <c r="W34" s="11" t="s">
        <v>754</v>
      </c>
      <c r="X34" s="55" t="s">
        <v>417</v>
      </c>
      <c r="Y34" s="56" t="s">
        <v>765</v>
      </c>
      <c r="Z34" s="11"/>
      <c r="AA34" s="11"/>
      <c r="AB34" s="11"/>
      <c r="AC34" s="89" t="str">
        <f t="shared" si="0"/>
        <v>Thesis, Univ of North Carolina at Chapel Hill (1999).(1999)</v>
      </c>
      <c r="AD34" s="89" t="str">
        <f t="shared" si="1"/>
        <v>D.C.Powell.1999</v>
      </c>
      <c r="AE34" s="88" t="str">
        <f>IF(COUNTIF(EXFOR!G$27,"*"&amp;AC34&amp;"*")&gt;0,"○",IF(COUNTIF(EXFOR!J$27,"*"&amp;W34&amp;"*"&amp;V34)&gt;0,"△","×"))</f>
        <v>×</v>
      </c>
    </row>
    <row r="35" spans="1:31" ht="13.5">
      <c r="A35" s="12" t="str">
        <f t="shared" si="4"/>
        <v>26Mg(p,g)27Al</v>
      </c>
      <c r="B35" s="12">
        <f t="shared" si="4"/>
        <v>12</v>
      </c>
      <c r="C35" s="12">
        <f t="shared" si="4"/>
        <v>26</v>
      </c>
      <c r="D35" s="10" t="s">
        <v>693</v>
      </c>
      <c r="E35" s="10" t="s">
        <v>691</v>
      </c>
      <c r="F35" s="13"/>
      <c r="G35" s="13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3" t="s">
        <v>702</v>
      </c>
      <c r="S35" s="54" t="s">
        <v>594</v>
      </c>
      <c r="T35" s="11">
        <v>63</v>
      </c>
      <c r="U35" s="14" t="s">
        <v>277</v>
      </c>
      <c r="V35" s="11">
        <v>1999</v>
      </c>
      <c r="W35" s="11" t="s">
        <v>410</v>
      </c>
      <c r="X35" s="55" t="s">
        <v>409</v>
      </c>
      <c r="Y35" s="56" t="s">
        <v>766</v>
      </c>
      <c r="Z35" s="11"/>
      <c r="AA35" s="11"/>
      <c r="AB35" s="11"/>
      <c r="AC35" s="89" t="str">
        <f t="shared" si="0"/>
        <v>BAS.63(1999)821</v>
      </c>
      <c r="AD35" s="89" t="str">
        <f t="shared" si="1"/>
        <v>A.S.Kachan.1999</v>
      </c>
      <c r="AE35" s="88" t="str">
        <f>IF(COUNTIF(EXFOR!G$27,"*"&amp;AC35&amp;"*")&gt;0,"○",IF(COUNTIF(EXFOR!J$27,"*"&amp;W35&amp;"*"&amp;V35)&gt;0,"△","×"))</f>
        <v>×</v>
      </c>
    </row>
    <row r="36" spans="1:31" ht="13.5">
      <c r="A36" s="12" t="str">
        <f t="shared" si="4"/>
        <v>26Mg(p,g)27Al</v>
      </c>
      <c r="B36" s="12">
        <f t="shared" si="4"/>
        <v>12</v>
      </c>
      <c r="C36" s="12">
        <f t="shared" si="4"/>
        <v>26</v>
      </c>
      <c r="D36" s="10" t="s">
        <v>693</v>
      </c>
      <c r="E36" s="10" t="s">
        <v>691</v>
      </c>
      <c r="F36" s="13"/>
      <c r="G36" s="1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3" t="s">
        <v>703</v>
      </c>
      <c r="S36" s="54" t="s">
        <v>598</v>
      </c>
      <c r="T36" s="11">
        <v>520</v>
      </c>
      <c r="U36" s="14" t="s">
        <v>278</v>
      </c>
      <c r="V36" s="11">
        <v>1999</v>
      </c>
      <c r="W36" s="11" t="s">
        <v>419</v>
      </c>
      <c r="X36" s="55" t="s">
        <v>418</v>
      </c>
      <c r="Y36" s="56" t="s">
        <v>767</v>
      </c>
      <c r="Z36" s="11"/>
      <c r="AA36" s="11"/>
      <c r="AB36" s="11"/>
      <c r="AC36" s="89" t="str">
        <f t="shared" si="0"/>
        <v>AJ.520(1999)347</v>
      </c>
      <c r="AD36" s="89" t="str">
        <f t="shared" si="1"/>
        <v>J.Jose.1999</v>
      </c>
      <c r="AE36" s="88" t="str">
        <f>IF(COUNTIF(EXFOR!G$27,"*"&amp;AC36&amp;"*")&gt;0,"○",IF(COUNTIF(EXFOR!J$27,"*"&amp;W36&amp;"*"&amp;V36)&gt;0,"△","×"))</f>
        <v>×</v>
      </c>
    </row>
    <row r="37" spans="1:31" ht="13.5">
      <c r="A37" s="12" t="str">
        <f t="shared" si="4"/>
        <v>26Mg(p,g)27Al</v>
      </c>
      <c r="B37" s="12">
        <f t="shared" si="4"/>
        <v>12</v>
      </c>
      <c r="C37" s="12">
        <f t="shared" si="4"/>
        <v>26</v>
      </c>
      <c r="D37" s="10" t="s">
        <v>693</v>
      </c>
      <c r="E37" s="10" t="s">
        <v>691</v>
      </c>
      <c r="F37" s="13"/>
      <c r="G37" s="1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3" t="s">
        <v>704</v>
      </c>
      <c r="S37" s="54" t="s">
        <v>743</v>
      </c>
      <c r="T37" s="11"/>
      <c r="U37" s="13"/>
      <c r="V37" s="11">
        <v>1998</v>
      </c>
      <c r="W37" s="11" t="s">
        <v>414</v>
      </c>
      <c r="X37" s="55" t="s">
        <v>420</v>
      </c>
      <c r="Y37" s="56" t="s">
        <v>768</v>
      </c>
      <c r="Z37" s="11"/>
      <c r="AA37" s="11"/>
      <c r="AB37" s="11"/>
      <c r="AC37" s="89" t="str">
        <f t="shared" si="0"/>
        <v>Triangle Univ.Nuclear Lab., Ann.Rept., p.79 (1998); TUNL-XXXVII (1998).(1998)</v>
      </c>
      <c r="AD37" s="89" t="str">
        <f t="shared" si="1"/>
        <v>A.E.Champagne.1998</v>
      </c>
      <c r="AE37" s="88" t="str">
        <f>IF(COUNTIF(EXFOR!G$27,"*"&amp;AC37&amp;"*")&gt;0,"○",IF(COUNTIF(EXFOR!J$27,"*"&amp;W37&amp;"*"&amp;V37)&gt;0,"△","×"))</f>
        <v>×</v>
      </c>
    </row>
    <row r="38" spans="1:31" ht="13.5">
      <c r="A38" s="12" t="str">
        <f t="shared" si="4"/>
        <v>26Mg(p,g)27Al</v>
      </c>
      <c r="B38" s="12">
        <f t="shared" si="4"/>
        <v>12</v>
      </c>
      <c r="C38" s="12">
        <f t="shared" si="4"/>
        <v>26</v>
      </c>
      <c r="D38" s="10" t="s">
        <v>693</v>
      </c>
      <c r="E38" s="10" t="s">
        <v>691</v>
      </c>
      <c r="F38" s="13"/>
      <c r="G38" s="1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3" t="s">
        <v>705</v>
      </c>
      <c r="S38" s="54" t="s">
        <v>744</v>
      </c>
      <c r="T38" s="11"/>
      <c r="U38" s="13"/>
      <c r="V38" s="11">
        <v>1994</v>
      </c>
      <c r="W38" s="11" t="s">
        <v>406</v>
      </c>
      <c r="X38" s="55" t="s">
        <v>421</v>
      </c>
      <c r="Y38" s="56" t="s">
        <v>769</v>
      </c>
      <c r="Z38" s="11"/>
      <c r="AA38" s="11"/>
      <c r="AB38" s="11"/>
      <c r="AC38" s="89" t="str">
        <f t="shared" si="0"/>
        <v>Program and Thesis, Proc.44th Ann.Conf.Nucl.Spectrosc.Struct.At.Nuclei, Kharkov, p.171 (1994).(1994)</v>
      </c>
      <c r="AD38" s="89" t="str">
        <f t="shared" si="1"/>
        <v>A.N.Vodin.1994</v>
      </c>
      <c r="AE38" s="88" t="str">
        <f>IF(COUNTIF(EXFOR!G$27,"*"&amp;AC38&amp;"*")&gt;0,"○",IF(COUNTIF(EXFOR!J$27,"*"&amp;W38&amp;"*"&amp;V38)&gt;0,"△","×"))</f>
        <v>×</v>
      </c>
    </row>
    <row r="39" spans="1:31" ht="13.5">
      <c r="A39" s="12" t="str">
        <f t="shared" si="4"/>
        <v>26Mg(p,g)27Al</v>
      </c>
      <c r="B39" s="12">
        <f t="shared" si="4"/>
        <v>12</v>
      </c>
      <c r="C39" s="12">
        <f t="shared" si="4"/>
        <v>26</v>
      </c>
      <c r="D39" s="10" t="s">
        <v>693</v>
      </c>
      <c r="E39" s="10" t="s">
        <v>691</v>
      </c>
      <c r="F39" s="13"/>
      <c r="G39" s="1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3" t="s">
        <v>706</v>
      </c>
      <c r="S39" s="54" t="s">
        <v>594</v>
      </c>
      <c r="T39" s="11">
        <v>58</v>
      </c>
      <c r="U39" s="14" t="s">
        <v>279</v>
      </c>
      <c r="V39" s="11">
        <v>1994</v>
      </c>
      <c r="W39" s="11" t="s">
        <v>406</v>
      </c>
      <c r="X39" s="55" t="s">
        <v>755</v>
      </c>
      <c r="Y39" s="56" t="s">
        <v>770</v>
      </c>
      <c r="Z39" s="11"/>
      <c r="AA39" s="11"/>
      <c r="AB39" s="11"/>
      <c r="AC39" s="89" t="str">
        <f t="shared" si="0"/>
        <v>BAS.58(1994)132</v>
      </c>
      <c r="AD39" s="89" t="str">
        <f t="shared" si="1"/>
        <v>A.N.Vodin.1994</v>
      </c>
      <c r="AE39" s="88" t="str">
        <f>IF(COUNTIF(EXFOR!G$27,"*"&amp;AC39&amp;"*")&gt;0,"○",IF(COUNTIF(EXFOR!J$27,"*"&amp;W39&amp;"*"&amp;V39)&gt;0,"△","×"))</f>
        <v>×</v>
      </c>
    </row>
    <row r="40" spans="1:31" ht="13.5">
      <c r="A40" s="12" t="str">
        <f t="shared" si="4"/>
        <v>26Mg(p,g)27Al</v>
      </c>
      <c r="B40" s="12">
        <f t="shared" si="4"/>
        <v>12</v>
      </c>
      <c r="C40" s="12">
        <f t="shared" si="4"/>
        <v>26</v>
      </c>
      <c r="D40" s="10" t="s">
        <v>693</v>
      </c>
      <c r="E40" s="10" t="s">
        <v>691</v>
      </c>
      <c r="F40" s="13"/>
      <c r="G40" s="13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3" t="s">
        <v>707</v>
      </c>
      <c r="S40" s="54" t="s">
        <v>745</v>
      </c>
      <c r="T40" s="11"/>
      <c r="U40" s="13"/>
      <c r="V40" s="11">
        <v>1993</v>
      </c>
      <c r="W40" s="11" t="s">
        <v>406</v>
      </c>
      <c r="X40" s="55" t="s">
        <v>755</v>
      </c>
      <c r="Y40" s="56" t="s">
        <v>771</v>
      </c>
      <c r="Z40" s="11"/>
      <c r="AA40" s="11"/>
      <c r="AB40" s="11"/>
      <c r="AC40" s="89" t="str">
        <f t="shared" si="0"/>
        <v>Program and Thesis, Proc.43rd Ann.Conf.Nucl.Spectrosc.Struct.At.Nuclei, Dubna, p.221 (1993).(1993)</v>
      </c>
      <c r="AD40" s="89" t="str">
        <f t="shared" si="1"/>
        <v>A.N.Vodin.1993</v>
      </c>
      <c r="AE40" s="88" t="str">
        <f>IF(COUNTIF(EXFOR!G$27,"*"&amp;AC40&amp;"*")&gt;0,"○",IF(COUNTIF(EXFOR!J$27,"*"&amp;W40&amp;"*"&amp;V40)&gt;0,"△","×"))</f>
        <v>×</v>
      </c>
    </row>
    <row r="41" spans="1:31" ht="13.5">
      <c r="A41" s="12" t="str">
        <f t="shared" si="4"/>
        <v>26Mg(p,g)27Al</v>
      </c>
      <c r="B41" s="12">
        <f t="shared" si="4"/>
        <v>12</v>
      </c>
      <c r="C41" s="12">
        <f t="shared" si="4"/>
        <v>26</v>
      </c>
      <c r="D41" s="10" t="s">
        <v>693</v>
      </c>
      <c r="E41" s="10" t="s">
        <v>691</v>
      </c>
      <c r="F41" s="13"/>
      <c r="G41" s="13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3" t="s">
        <v>708</v>
      </c>
      <c r="S41" s="54" t="s">
        <v>599</v>
      </c>
      <c r="T41" s="11">
        <v>336</v>
      </c>
      <c r="U41" s="14" t="s">
        <v>280</v>
      </c>
      <c r="V41" s="11">
        <v>1990</v>
      </c>
      <c r="W41" s="11" t="s">
        <v>423</v>
      </c>
      <c r="X41" s="55" t="s">
        <v>422</v>
      </c>
      <c r="Y41" s="56" t="s">
        <v>772</v>
      </c>
      <c r="Z41" s="11"/>
      <c r="AA41" s="11"/>
      <c r="AB41" s="11"/>
      <c r="AC41" s="89" t="str">
        <f t="shared" si="0"/>
        <v>ZP/A.336(1990)361</v>
      </c>
      <c r="AD41" s="89" t="str">
        <f t="shared" si="1"/>
        <v>H.G.Reusch.1990</v>
      </c>
      <c r="AE41" s="88" t="str">
        <f>IF(COUNTIF(EXFOR!G$27,"*"&amp;AC41&amp;"*")&gt;0,"○",IF(COUNTIF(EXFOR!J$27,"*"&amp;W41&amp;"*"&amp;V41)&gt;0,"△","×"))</f>
        <v>×</v>
      </c>
    </row>
    <row r="42" spans="1:31" ht="13.5">
      <c r="A42" s="12" t="str">
        <f t="shared" si="4"/>
        <v>26Mg(p,g)27Al</v>
      </c>
      <c r="B42" s="12">
        <f t="shared" si="4"/>
        <v>12</v>
      </c>
      <c r="C42" s="12">
        <f t="shared" si="4"/>
        <v>26</v>
      </c>
      <c r="D42" s="10" t="s">
        <v>693</v>
      </c>
      <c r="E42" s="10" t="s">
        <v>691</v>
      </c>
      <c r="F42" s="13"/>
      <c r="G42" s="13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53" t="s">
        <v>709</v>
      </c>
      <c r="S42" s="54" t="s">
        <v>746</v>
      </c>
      <c r="T42" s="11"/>
      <c r="U42" s="13"/>
      <c r="V42" s="11">
        <v>1990</v>
      </c>
      <c r="W42" s="11" t="s">
        <v>425</v>
      </c>
      <c r="X42" s="55" t="s">
        <v>424</v>
      </c>
      <c r="Y42" s="56" t="s">
        <v>773</v>
      </c>
      <c r="Z42" s="11"/>
      <c r="AA42" s="11"/>
      <c r="AB42" s="11"/>
      <c r="AC42" s="89" t="str">
        <f t="shared" si="0"/>
        <v>ATOMKI 1989 Ann.Rept., p.1 (1990).(1990)</v>
      </c>
      <c r="AD42" s="89" t="str">
        <f t="shared" si="1"/>
        <v>Ch.Iliadis.1990</v>
      </c>
      <c r="AE42" s="88" t="str">
        <f>IF(COUNTIF(EXFOR!G$27,"*"&amp;AC42&amp;"*")&gt;0,"○",IF(COUNTIF(EXFOR!J$27,"*"&amp;W42&amp;"*"&amp;V42)&gt;0,"△","×"))</f>
        <v>×</v>
      </c>
    </row>
    <row r="43" spans="1:31" ht="13.5">
      <c r="A43" s="12" t="str">
        <f t="shared" si="4"/>
        <v>26Mg(p,g)27Al</v>
      </c>
      <c r="B43" s="12">
        <f t="shared" si="4"/>
        <v>12</v>
      </c>
      <c r="C43" s="12">
        <f t="shared" si="4"/>
        <v>26</v>
      </c>
      <c r="D43" s="10" t="s">
        <v>693</v>
      </c>
      <c r="E43" s="10" t="s">
        <v>691</v>
      </c>
      <c r="F43" s="13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3" t="s">
        <v>710</v>
      </c>
      <c r="S43" s="54" t="s">
        <v>592</v>
      </c>
      <c r="T43" s="11">
        <v>512</v>
      </c>
      <c r="U43" s="14" t="s">
        <v>281</v>
      </c>
      <c r="V43" s="11">
        <v>1990</v>
      </c>
      <c r="W43" s="11" t="s">
        <v>425</v>
      </c>
      <c r="X43" s="55" t="s">
        <v>756</v>
      </c>
      <c r="Y43" s="56" t="s">
        <v>773</v>
      </c>
      <c r="Z43" s="11"/>
      <c r="AA43" s="11"/>
      <c r="AB43" s="11"/>
      <c r="AC43" s="89" t="str">
        <f t="shared" si="0"/>
        <v>NP/A.512(1990)509</v>
      </c>
      <c r="AD43" s="89" t="str">
        <f t="shared" si="1"/>
        <v>Ch.Iliadis.1990</v>
      </c>
      <c r="AE43" s="88" t="str">
        <f>IF(COUNTIF(EXFOR!G$27,"*"&amp;AC43&amp;"*")&gt;0,"○",IF(COUNTIF(EXFOR!J$27,"*"&amp;W43&amp;"*"&amp;V43)&gt;0,"△","×"))</f>
        <v>×</v>
      </c>
    </row>
    <row r="44" spans="1:31" ht="13.5">
      <c r="A44" s="12" t="str">
        <f t="shared" si="4"/>
        <v>26Mg(p,g)27Al</v>
      </c>
      <c r="B44" s="12">
        <f t="shared" si="4"/>
        <v>12</v>
      </c>
      <c r="C44" s="12">
        <f t="shared" si="4"/>
        <v>26</v>
      </c>
      <c r="D44" s="10" t="s">
        <v>693</v>
      </c>
      <c r="E44" s="10" t="s">
        <v>691</v>
      </c>
      <c r="F44" s="13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53" t="s">
        <v>711</v>
      </c>
      <c r="S44" s="54" t="s">
        <v>595</v>
      </c>
      <c r="T44" s="11">
        <v>265</v>
      </c>
      <c r="U44" s="14" t="s">
        <v>282</v>
      </c>
      <c r="V44" s="11">
        <v>1988</v>
      </c>
      <c r="W44" s="11" t="s">
        <v>427</v>
      </c>
      <c r="X44" s="55" t="s">
        <v>426</v>
      </c>
      <c r="Y44" s="56" t="s">
        <v>774</v>
      </c>
      <c r="Z44" s="11"/>
      <c r="AA44" s="11"/>
      <c r="AB44" s="11"/>
      <c r="AC44" s="89" t="str">
        <f t="shared" si="0"/>
        <v>NIM/A.265(1988)475</v>
      </c>
      <c r="AD44" s="89" t="str">
        <f t="shared" si="1"/>
        <v>F.Corvi.1988</v>
      </c>
      <c r="AE44" s="88" t="str">
        <f>IF(COUNTIF(EXFOR!G$27,"*"&amp;AC44&amp;"*")&gt;0,"○",IF(COUNTIF(EXFOR!J$27,"*"&amp;W44&amp;"*"&amp;V44)&gt;0,"△","×"))</f>
        <v>×</v>
      </c>
    </row>
    <row r="45" spans="1:31" ht="13.5">
      <c r="A45" s="12" t="str">
        <f t="shared" si="4"/>
        <v>26Mg(p,g)27Al</v>
      </c>
      <c r="B45" s="12">
        <f t="shared" si="4"/>
        <v>12</v>
      </c>
      <c r="C45" s="12">
        <f t="shared" si="4"/>
        <v>26</v>
      </c>
      <c r="D45" s="10" t="s">
        <v>693</v>
      </c>
      <c r="E45" s="10" t="s">
        <v>691</v>
      </c>
      <c r="F45" s="13"/>
      <c r="G45" s="13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53" t="s">
        <v>712</v>
      </c>
      <c r="S45" s="54" t="s">
        <v>597</v>
      </c>
      <c r="T45" s="11">
        <v>28</v>
      </c>
      <c r="U45" s="14" t="s">
        <v>283</v>
      </c>
      <c r="V45" s="11">
        <v>1987</v>
      </c>
      <c r="W45" s="11" t="s">
        <v>429</v>
      </c>
      <c r="X45" s="55" t="s">
        <v>428</v>
      </c>
      <c r="Y45" s="56" t="s">
        <v>775</v>
      </c>
      <c r="Z45" s="11"/>
      <c r="AA45" s="11"/>
      <c r="AB45" s="11"/>
      <c r="AC45" s="89" t="str">
        <f t="shared" si="0"/>
        <v>NIM/B.28(1987)199</v>
      </c>
      <c r="AD45" s="89" t="str">
        <f t="shared" si="1"/>
        <v>J.Raisanen.1987</v>
      </c>
      <c r="AE45" s="88" t="str">
        <f>IF(COUNTIF(EXFOR!G$27,"*"&amp;AC45&amp;"*")&gt;0,"○",IF(COUNTIF(EXFOR!J$27,"*"&amp;W45&amp;"*"&amp;V45)&gt;0,"△","×"))</f>
        <v>×</v>
      </c>
    </row>
    <row r="46" spans="1:31" ht="13.5">
      <c r="A46" s="12" t="str">
        <f t="shared" si="4"/>
        <v>26Mg(p,g)27Al</v>
      </c>
      <c r="B46" s="12">
        <f t="shared" si="4"/>
        <v>12</v>
      </c>
      <c r="C46" s="12">
        <f t="shared" si="4"/>
        <v>26</v>
      </c>
      <c r="D46" s="10" t="s">
        <v>693</v>
      </c>
      <c r="E46" s="10" t="s">
        <v>691</v>
      </c>
      <c r="F46" s="13"/>
      <c r="G46" s="13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53" t="s">
        <v>713</v>
      </c>
      <c r="S46" s="54" t="s">
        <v>597</v>
      </c>
      <c r="T46" s="11">
        <v>9</v>
      </c>
      <c r="U46" s="14" t="s">
        <v>284</v>
      </c>
      <c r="V46" s="11">
        <v>1985</v>
      </c>
      <c r="W46" s="11" t="s">
        <v>431</v>
      </c>
      <c r="X46" s="55" t="s">
        <v>430</v>
      </c>
      <c r="Y46" s="56" t="s">
        <v>776</v>
      </c>
      <c r="Z46" s="11"/>
      <c r="AA46" s="11"/>
      <c r="AB46" s="11"/>
      <c r="AC46" s="89" t="str">
        <f t="shared" si="0"/>
        <v>NIM/B.9(1985)234</v>
      </c>
      <c r="AD46" s="89" t="str">
        <f t="shared" si="1"/>
        <v>M.Uhrmacher.1985</v>
      </c>
      <c r="AE46" s="88" t="str">
        <f>IF(COUNTIF(EXFOR!G$27,"*"&amp;AC46&amp;"*")&gt;0,"○",IF(COUNTIF(EXFOR!J$27,"*"&amp;W46&amp;"*"&amp;V46)&gt;0,"△","×"))</f>
        <v>×</v>
      </c>
    </row>
    <row r="47" spans="1:31" ht="13.5">
      <c r="A47" s="12" t="str">
        <f t="shared" si="4"/>
        <v>26Mg(p,g)27Al</v>
      </c>
      <c r="B47" s="12">
        <f t="shared" si="4"/>
        <v>12</v>
      </c>
      <c r="C47" s="12">
        <f t="shared" si="4"/>
        <v>26</v>
      </c>
      <c r="D47" s="10" t="s">
        <v>693</v>
      </c>
      <c r="E47" s="10" t="s">
        <v>691</v>
      </c>
      <c r="F47" s="14"/>
      <c r="G47" s="13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53" t="s">
        <v>714</v>
      </c>
      <c r="S47" s="54" t="s">
        <v>589</v>
      </c>
      <c r="T47" s="11">
        <v>89</v>
      </c>
      <c r="U47" s="14" t="s">
        <v>285</v>
      </c>
      <c r="V47" s="11">
        <v>1985</v>
      </c>
      <c r="W47" s="11" t="s">
        <v>433</v>
      </c>
      <c r="X47" s="55" t="s">
        <v>432</v>
      </c>
      <c r="Y47" s="56" t="s">
        <v>777</v>
      </c>
      <c r="Z47" s="11"/>
      <c r="AA47" s="11"/>
      <c r="AB47" s="11"/>
      <c r="AC47" s="89" t="str">
        <f t="shared" si="0"/>
        <v>JRN.89(1985)123</v>
      </c>
      <c r="AD47" s="89" t="str">
        <f t="shared" si="1"/>
        <v>A.Z.Kiss.1985</v>
      </c>
      <c r="AE47" s="88" t="str">
        <f>IF(COUNTIF(EXFOR!G$27,"*"&amp;AC47&amp;"*")&gt;0,"○",IF(COUNTIF(EXFOR!J$27,"*"&amp;W47&amp;"*"&amp;V47)&gt;0,"△","×"))</f>
        <v>×</v>
      </c>
    </row>
    <row r="48" spans="1:31" ht="13.5">
      <c r="A48" s="12" t="str">
        <f t="shared" si="4"/>
        <v>26Mg(p,g)27Al</v>
      </c>
      <c r="B48" s="12">
        <f t="shared" si="4"/>
        <v>12</v>
      </c>
      <c r="C48" s="12">
        <f t="shared" si="4"/>
        <v>26</v>
      </c>
      <c r="D48" s="10" t="s">
        <v>693</v>
      </c>
      <c r="E48" s="10" t="s">
        <v>691</v>
      </c>
      <c r="F48" s="14"/>
      <c r="G48" s="13"/>
      <c r="H48" s="11"/>
      <c r="I48" s="11"/>
      <c r="J48" s="11"/>
      <c r="K48" s="11"/>
      <c r="L48" s="10"/>
      <c r="M48" s="11"/>
      <c r="N48" s="11"/>
      <c r="O48" s="11"/>
      <c r="P48" s="11"/>
      <c r="Q48" s="11"/>
      <c r="R48" s="53" t="s">
        <v>715</v>
      </c>
      <c r="S48" s="54" t="s">
        <v>600</v>
      </c>
      <c r="T48" s="10" t="s">
        <v>286</v>
      </c>
      <c r="U48" s="14" t="s">
        <v>287</v>
      </c>
      <c r="V48" s="11">
        <v>1984</v>
      </c>
      <c r="W48" s="11" t="s">
        <v>414</v>
      </c>
      <c r="X48" s="55" t="s">
        <v>434</v>
      </c>
      <c r="Y48" s="56" t="s">
        <v>778</v>
      </c>
      <c r="Z48" s="11"/>
      <c r="AA48" s="11"/>
      <c r="AB48" s="11"/>
      <c r="AC48" s="89" t="str">
        <f t="shared" si="0"/>
        <v>BAP.29,No4(1984)732,HF7</v>
      </c>
      <c r="AD48" s="89" t="str">
        <f t="shared" si="1"/>
        <v>A.E.Champagne.1984</v>
      </c>
      <c r="AE48" s="88" t="str">
        <f>IF(COUNTIF(EXFOR!G$27,"*"&amp;AC48&amp;"*")&gt;0,"○",IF(COUNTIF(EXFOR!J$27,"*"&amp;W48&amp;"*"&amp;V48)&gt;0,"△","×"))</f>
        <v>×</v>
      </c>
    </row>
    <row r="49" spans="1:31" ht="13.5">
      <c r="A49" s="12" t="str">
        <f t="shared" si="4"/>
        <v>26Mg(p,g)27Al</v>
      </c>
      <c r="B49" s="12">
        <f t="shared" si="4"/>
        <v>12</v>
      </c>
      <c r="C49" s="12">
        <f t="shared" si="4"/>
        <v>26</v>
      </c>
      <c r="D49" s="10" t="s">
        <v>693</v>
      </c>
      <c r="E49" s="10" t="s">
        <v>691</v>
      </c>
      <c r="F49" s="14"/>
      <c r="G49" s="13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53" t="s">
        <v>641</v>
      </c>
      <c r="S49" s="54" t="s">
        <v>590</v>
      </c>
      <c r="T49" s="11">
        <v>36</v>
      </c>
      <c r="U49" s="14" t="s">
        <v>262</v>
      </c>
      <c r="V49" s="11">
        <v>1983</v>
      </c>
      <c r="W49" s="11" t="s">
        <v>667</v>
      </c>
      <c r="X49" s="55" t="s">
        <v>392</v>
      </c>
      <c r="Y49" s="56" t="s">
        <v>681</v>
      </c>
      <c r="Z49" s="11"/>
      <c r="AA49" s="11"/>
      <c r="AB49" s="11"/>
      <c r="AC49" s="89" t="str">
        <f t="shared" si="0"/>
        <v>AUJ.36(1983)583</v>
      </c>
      <c r="AD49" s="89" t="str">
        <f t="shared" si="1"/>
        <v>D.G.Sargood.1983</v>
      </c>
      <c r="AE49" s="88" t="str">
        <f>IF(COUNTIF(EXFOR!G$27,"*"&amp;AC49&amp;"*")&gt;0,"○",IF(COUNTIF(EXFOR!J$27,"*"&amp;W49&amp;"*"&amp;V49)&gt;0,"△","×"))</f>
        <v>×</v>
      </c>
    </row>
    <row r="50" spans="1:31" ht="13.5">
      <c r="A50" s="12" t="str">
        <f t="shared" si="4"/>
        <v>26Mg(p,g)27Al</v>
      </c>
      <c r="B50" s="12">
        <f t="shared" si="4"/>
        <v>12</v>
      </c>
      <c r="C50" s="12">
        <f t="shared" si="4"/>
        <v>26</v>
      </c>
      <c r="D50" s="10" t="s">
        <v>693</v>
      </c>
      <c r="E50" s="10" t="s">
        <v>691</v>
      </c>
      <c r="F50" s="14"/>
      <c r="G50" s="13"/>
      <c r="H50" s="11"/>
      <c r="I50" s="11"/>
      <c r="J50" s="11"/>
      <c r="K50" s="11"/>
      <c r="L50" s="10"/>
      <c r="M50" s="11"/>
      <c r="N50" s="11"/>
      <c r="O50" s="11"/>
      <c r="P50" s="11"/>
      <c r="Q50" s="11"/>
      <c r="R50" s="53" t="s">
        <v>716</v>
      </c>
      <c r="S50" s="54" t="s">
        <v>592</v>
      </c>
      <c r="T50" s="11">
        <v>377</v>
      </c>
      <c r="U50" s="14" t="s">
        <v>288</v>
      </c>
      <c r="V50" s="11">
        <v>1982</v>
      </c>
      <c r="W50" s="11" t="s">
        <v>436</v>
      </c>
      <c r="X50" s="55" t="s">
        <v>435</v>
      </c>
      <c r="Y50" s="56" t="s">
        <v>779</v>
      </c>
      <c r="Z50" s="11"/>
      <c r="AA50" s="11"/>
      <c r="AB50" s="11"/>
      <c r="AC50" s="89" t="str">
        <f t="shared" si="0"/>
        <v>NP/A.377(1982)15</v>
      </c>
      <c r="AD50" s="89" t="str">
        <f t="shared" si="1"/>
        <v>J.J.A.Smit.1982</v>
      </c>
      <c r="AE50" s="88" t="str">
        <f>IF(COUNTIF(EXFOR!G$27,"*"&amp;AC50&amp;"*")&gt;0,"○",IF(COUNTIF(EXFOR!J$27,"*"&amp;W50&amp;"*"&amp;V50)&gt;0,"△","×"))</f>
        <v>×</v>
      </c>
    </row>
    <row r="51" spans="1:31" ht="13.5">
      <c r="A51" s="12" t="str">
        <f t="shared" si="4"/>
        <v>26Mg(p,g)27Al</v>
      </c>
      <c r="B51" s="12">
        <f t="shared" si="4"/>
        <v>12</v>
      </c>
      <c r="C51" s="12">
        <f t="shared" si="4"/>
        <v>26</v>
      </c>
      <c r="D51" s="10" t="s">
        <v>693</v>
      </c>
      <c r="E51" s="10" t="s">
        <v>691</v>
      </c>
      <c r="F51" s="14"/>
      <c r="G51" s="13"/>
      <c r="H51" s="11"/>
      <c r="I51" s="11"/>
      <c r="J51" s="11"/>
      <c r="K51" s="11"/>
      <c r="L51" s="10"/>
      <c r="M51" s="11"/>
      <c r="N51" s="11"/>
      <c r="O51" s="11"/>
      <c r="P51" s="11"/>
      <c r="Q51" s="11"/>
      <c r="R51" s="53" t="s">
        <v>717</v>
      </c>
      <c r="S51" s="54" t="s">
        <v>592</v>
      </c>
      <c r="T51" s="11">
        <v>385</v>
      </c>
      <c r="U51" s="14" t="s">
        <v>289</v>
      </c>
      <c r="V51" s="11">
        <v>1982</v>
      </c>
      <c r="W51" s="11" t="s">
        <v>438</v>
      </c>
      <c r="X51" s="55" t="s">
        <v>437</v>
      </c>
      <c r="Y51" s="56" t="s">
        <v>780</v>
      </c>
      <c r="Z51" s="11"/>
      <c r="AA51" s="11"/>
      <c r="AB51" s="11"/>
      <c r="AC51" s="89" t="str">
        <f t="shared" si="0"/>
        <v>NP/A.385(1982)194</v>
      </c>
      <c r="AD51" s="89" t="str">
        <f t="shared" si="1"/>
        <v>A.Anttila.1982</v>
      </c>
      <c r="AE51" s="88" t="str">
        <f>IF(COUNTIF(EXFOR!G$27,"*"&amp;AC51&amp;"*")&gt;0,"○",IF(COUNTIF(EXFOR!J$27,"*"&amp;W51&amp;"*"&amp;V51)&gt;0,"△","×"))</f>
        <v>×</v>
      </c>
    </row>
    <row r="52" spans="1:31" ht="13.5">
      <c r="A52" s="12" t="str">
        <f t="shared" si="4"/>
        <v>26Mg(p,g)27Al</v>
      </c>
      <c r="B52" s="12">
        <f t="shared" si="4"/>
        <v>12</v>
      </c>
      <c r="C52" s="12">
        <f t="shared" si="4"/>
        <v>26</v>
      </c>
      <c r="D52" s="10" t="s">
        <v>693</v>
      </c>
      <c r="E52" s="10" t="s">
        <v>691</v>
      </c>
      <c r="F52" s="14"/>
      <c r="G52" s="13"/>
      <c r="H52" s="11"/>
      <c r="I52" s="11"/>
      <c r="J52" s="11"/>
      <c r="K52" s="11"/>
      <c r="L52" s="10"/>
      <c r="M52" s="11"/>
      <c r="N52" s="11"/>
      <c r="O52" s="11"/>
      <c r="P52" s="11"/>
      <c r="Q52" s="11"/>
      <c r="R52" s="53" t="s">
        <v>718</v>
      </c>
      <c r="S52" s="54" t="s">
        <v>601</v>
      </c>
      <c r="T52" s="11">
        <v>41</v>
      </c>
      <c r="U52" s="14" t="s">
        <v>290</v>
      </c>
      <c r="V52" s="11">
        <v>1980</v>
      </c>
      <c r="W52" s="11" t="s">
        <v>757</v>
      </c>
      <c r="X52" s="55" t="s">
        <v>439</v>
      </c>
      <c r="Y52" s="56" t="s">
        <v>781</v>
      </c>
      <c r="Z52" s="11"/>
      <c r="AA52" s="11"/>
      <c r="AB52" s="11"/>
      <c r="AC52" s="89" t="str">
        <f t="shared" si="0"/>
        <v>Diss.Abst.Int..41(1980)606</v>
      </c>
      <c r="AD52" s="89" t="str">
        <f t="shared" si="1"/>
        <v>B.M.Paine.1980</v>
      </c>
      <c r="AE52" s="88" t="str">
        <f>IF(COUNTIF(EXFOR!G$27,"*"&amp;AC52&amp;"*")&gt;0,"○",IF(COUNTIF(EXFOR!J$27,"*"&amp;W52&amp;"*"&amp;V52)&gt;0,"△","×"))</f>
        <v>×</v>
      </c>
    </row>
    <row r="53" spans="1:31" ht="13.5">
      <c r="A53" s="12" t="str">
        <f t="shared" si="4"/>
        <v>26Mg(p,g)27Al</v>
      </c>
      <c r="B53" s="12">
        <f t="shared" si="4"/>
        <v>12</v>
      </c>
      <c r="C53" s="12">
        <f t="shared" si="4"/>
        <v>26</v>
      </c>
      <c r="D53" s="10" t="s">
        <v>693</v>
      </c>
      <c r="E53" s="10" t="s">
        <v>691</v>
      </c>
      <c r="F53" s="14"/>
      <c r="G53" s="13"/>
      <c r="H53" s="10"/>
      <c r="I53" s="11"/>
      <c r="J53" s="11"/>
      <c r="K53" s="11"/>
      <c r="L53" s="10"/>
      <c r="M53" s="11"/>
      <c r="N53" s="11"/>
      <c r="O53" s="11"/>
      <c r="P53" s="11"/>
      <c r="Q53" s="11"/>
      <c r="R53" s="53" t="s">
        <v>719</v>
      </c>
      <c r="S53" s="54" t="s">
        <v>599</v>
      </c>
      <c r="T53" s="11">
        <v>296</v>
      </c>
      <c r="U53" s="14" t="s">
        <v>291</v>
      </c>
      <c r="V53" s="11">
        <v>1980</v>
      </c>
      <c r="W53" s="11" t="s">
        <v>441</v>
      </c>
      <c r="X53" s="55" t="s">
        <v>440</v>
      </c>
      <c r="Y53" s="56" t="s">
        <v>782</v>
      </c>
      <c r="Z53" s="11"/>
      <c r="AA53" s="11"/>
      <c r="AB53" s="11"/>
      <c r="AC53" s="89" t="str">
        <f t="shared" si="0"/>
        <v>ZP/A.296(1980)273</v>
      </c>
      <c r="AD53" s="89" t="str">
        <f t="shared" si="1"/>
        <v>L.Buchmann.1980</v>
      </c>
      <c r="AE53" s="88" t="str">
        <f>IF(COUNTIF(EXFOR!G$27,"*"&amp;AC53&amp;"*")&gt;0,"○",IF(COUNTIF(EXFOR!J$27,"*"&amp;W53&amp;"*"&amp;V53)&gt;0,"△","×"))</f>
        <v>×</v>
      </c>
    </row>
    <row r="54" spans="1:31" ht="13.5">
      <c r="A54" s="12" t="str">
        <f t="shared" si="4"/>
        <v>26Mg(p,g)27Al</v>
      </c>
      <c r="B54" s="12">
        <f t="shared" si="4"/>
        <v>12</v>
      </c>
      <c r="C54" s="12">
        <f t="shared" si="4"/>
        <v>26</v>
      </c>
      <c r="D54" s="10" t="s">
        <v>693</v>
      </c>
      <c r="E54" s="10" t="s">
        <v>691</v>
      </c>
      <c r="F54" s="14"/>
      <c r="G54" s="13"/>
      <c r="H54" s="10"/>
      <c r="I54" s="11"/>
      <c r="J54" s="11"/>
      <c r="K54" s="11"/>
      <c r="L54" s="10"/>
      <c r="M54" s="11"/>
      <c r="N54" s="11"/>
      <c r="O54" s="11"/>
      <c r="P54" s="11"/>
      <c r="Q54" s="11"/>
      <c r="R54" s="53" t="s">
        <v>720</v>
      </c>
      <c r="S54" s="54" t="s">
        <v>592</v>
      </c>
      <c r="T54" s="11">
        <v>331</v>
      </c>
      <c r="U54" s="14" t="s">
        <v>292</v>
      </c>
      <c r="V54" s="11">
        <v>1979</v>
      </c>
      <c r="W54" s="11" t="s">
        <v>757</v>
      </c>
      <c r="X54" s="55" t="s">
        <v>442</v>
      </c>
      <c r="Y54" s="56" t="s">
        <v>783</v>
      </c>
      <c r="Z54" s="11"/>
      <c r="AA54" s="11"/>
      <c r="AB54" s="11"/>
      <c r="AC54" s="89" t="str">
        <f t="shared" si="0"/>
        <v>NP/A.331(1979)389</v>
      </c>
      <c r="AD54" s="89" t="str">
        <f t="shared" si="1"/>
        <v>B.M.Paine.1979</v>
      </c>
      <c r="AE54" s="88" t="str">
        <f>IF(COUNTIF(EXFOR!G$27,"*"&amp;AC54&amp;"*")&gt;0,"○",IF(COUNTIF(EXFOR!J$27,"*"&amp;W54&amp;"*"&amp;V54)&gt;0,"△","×"))</f>
        <v>×</v>
      </c>
    </row>
    <row r="55" spans="1:31" ht="13.5">
      <c r="A55" s="12" t="str">
        <f t="shared" si="4"/>
        <v>26Mg(p,g)27Al</v>
      </c>
      <c r="B55" s="12">
        <f t="shared" si="4"/>
        <v>12</v>
      </c>
      <c r="C55" s="12">
        <f t="shared" si="4"/>
        <v>26</v>
      </c>
      <c r="D55" s="10" t="s">
        <v>693</v>
      </c>
      <c r="E55" s="10" t="s">
        <v>691</v>
      </c>
      <c r="F55" s="14"/>
      <c r="G55" s="13"/>
      <c r="H55" s="11"/>
      <c r="I55" s="11"/>
      <c r="J55" s="11"/>
      <c r="K55" s="11"/>
      <c r="L55" s="10"/>
      <c r="M55" s="11"/>
      <c r="N55" s="11"/>
      <c r="O55" s="11"/>
      <c r="P55" s="11"/>
      <c r="Q55" s="11"/>
      <c r="R55" s="53" t="s">
        <v>721</v>
      </c>
      <c r="S55" s="54" t="s">
        <v>747</v>
      </c>
      <c r="T55" s="11"/>
      <c r="U55" s="13"/>
      <c r="V55" s="11">
        <v>1978</v>
      </c>
      <c r="W55" s="11"/>
      <c r="X55" s="55"/>
      <c r="Y55" s="56"/>
      <c r="Z55" s="11"/>
      <c r="AA55" s="11"/>
      <c r="AB55" s="11"/>
      <c r="AC55" s="89" t="str">
        <f t="shared" si="0"/>
        <v>REPT UM-P-88,p25,Paine.(1978)</v>
      </c>
      <c r="AD55" s="89" t="str">
        <f t="shared" si="1"/>
        <v>.1978</v>
      </c>
      <c r="AE55" s="88" t="str">
        <f>IF(COUNTIF(EXFOR!G$27,"*"&amp;AC55&amp;"*")&gt;0,"○",IF(COUNTIF(EXFOR!J$27,"*"&amp;W55&amp;"*"&amp;V55)&gt;0,"△","×"))</f>
        <v>×</v>
      </c>
    </row>
    <row r="56" spans="1:31" ht="13.5">
      <c r="A56" s="12" t="str">
        <f t="shared" si="4"/>
        <v>26Mg(p,g)27Al</v>
      </c>
      <c r="B56" s="12">
        <f t="shared" si="4"/>
        <v>12</v>
      </c>
      <c r="C56" s="12">
        <f t="shared" si="4"/>
        <v>26</v>
      </c>
      <c r="D56" s="10" t="s">
        <v>693</v>
      </c>
      <c r="E56" s="10" t="s">
        <v>691</v>
      </c>
      <c r="F56" s="14"/>
      <c r="G56" s="14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53" t="s">
        <v>722</v>
      </c>
      <c r="S56" s="54" t="s">
        <v>592</v>
      </c>
      <c r="T56" s="11">
        <v>301</v>
      </c>
      <c r="U56" s="14" t="s">
        <v>293</v>
      </c>
      <c r="V56" s="11">
        <v>1978</v>
      </c>
      <c r="W56" s="11" t="s">
        <v>444</v>
      </c>
      <c r="X56" s="55" t="s">
        <v>443</v>
      </c>
      <c r="Y56" s="56" t="s">
        <v>784</v>
      </c>
      <c r="Z56" s="11"/>
      <c r="AA56" s="11"/>
      <c r="AB56" s="11"/>
      <c r="AC56" s="89" t="str">
        <f t="shared" si="0"/>
        <v>NP/A.301(1978)237</v>
      </c>
      <c r="AD56" s="89" t="str">
        <f t="shared" si="1"/>
        <v>J.W.Maas.1978</v>
      </c>
      <c r="AE56" s="88" t="str">
        <f>IF(COUNTIF(EXFOR!G$27,"*"&amp;AC56&amp;"*")&gt;0,"○",IF(COUNTIF(EXFOR!J$27,"*"&amp;W56&amp;"*"&amp;V56)&gt;0,"△","×"))</f>
        <v>×</v>
      </c>
    </row>
    <row r="57" spans="1:31" ht="13.5">
      <c r="A57" s="12" t="str">
        <f t="shared" si="4"/>
        <v>26Mg(p,g)27Al</v>
      </c>
      <c r="B57" s="12">
        <f t="shared" si="4"/>
        <v>12</v>
      </c>
      <c r="C57" s="12">
        <f t="shared" si="4"/>
        <v>26</v>
      </c>
      <c r="D57" s="10" t="s">
        <v>693</v>
      </c>
      <c r="E57" s="10" t="s">
        <v>691</v>
      </c>
      <c r="F57" s="14"/>
      <c r="G57" s="1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53" t="s">
        <v>723</v>
      </c>
      <c r="S57" s="54" t="s">
        <v>748</v>
      </c>
      <c r="T57" s="11"/>
      <c r="U57" s="13"/>
      <c r="V57" s="11">
        <v>1977</v>
      </c>
      <c r="W57" s="11"/>
      <c r="X57" s="55"/>
      <c r="Y57" s="56"/>
      <c r="Z57" s="11"/>
      <c r="AA57" s="11"/>
      <c r="AB57" s="11"/>
      <c r="AC57" s="89" t="str">
        <f t="shared" si="0"/>
        <v>CONF Tokyo(Nucl Struct),Proc,Vol1,P210,Oda.(1977)</v>
      </c>
      <c r="AD57" s="89" t="str">
        <f t="shared" si="1"/>
        <v>.1977</v>
      </c>
      <c r="AE57" s="88" t="str">
        <f>IF(COUNTIF(EXFOR!G$27,"*"&amp;AC57&amp;"*")&gt;0,"○",IF(COUNTIF(EXFOR!J$27,"*"&amp;W57&amp;"*"&amp;V57)&gt;0,"△","×"))</f>
        <v>×</v>
      </c>
    </row>
    <row r="58" spans="1:31" ht="13.5">
      <c r="A58" s="12" t="str">
        <f t="shared" si="4"/>
        <v>26Mg(p,g)27Al</v>
      </c>
      <c r="B58" s="12">
        <f t="shared" si="4"/>
        <v>12</v>
      </c>
      <c r="C58" s="12">
        <f t="shared" si="4"/>
        <v>26</v>
      </c>
      <c r="D58" s="10" t="s">
        <v>693</v>
      </c>
      <c r="E58" s="10" t="s">
        <v>691</v>
      </c>
      <c r="F58" s="14"/>
      <c r="G58" s="1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53" t="s">
        <v>724</v>
      </c>
      <c r="S58" s="54" t="s">
        <v>749</v>
      </c>
      <c r="T58" s="11"/>
      <c r="U58" s="13"/>
      <c r="V58" s="11">
        <v>1976</v>
      </c>
      <c r="W58" s="11"/>
      <c r="X58" s="55"/>
      <c r="Y58" s="56"/>
      <c r="Z58" s="11"/>
      <c r="AA58" s="11"/>
      <c r="AB58" s="11"/>
      <c r="AC58" s="89" t="str">
        <f t="shared" si="0"/>
        <v>CONF Baku p157.(1976)</v>
      </c>
      <c r="AD58" s="89" t="str">
        <f t="shared" si="1"/>
        <v>.1976</v>
      </c>
      <c r="AE58" s="88" t="str">
        <f>IF(COUNTIF(EXFOR!G$27,"*"&amp;AC58&amp;"*")&gt;0,"○",IF(COUNTIF(EXFOR!J$27,"*"&amp;W58&amp;"*"&amp;V58)&gt;0,"△","×"))</f>
        <v>×</v>
      </c>
    </row>
    <row r="59" spans="1:31" ht="13.5">
      <c r="A59" s="12" t="str">
        <f t="shared" si="4"/>
        <v>26Mg(p,g)27Al</v>
      </c>
      <c r="B59" s="12">
        <f t="shared" si="4"/>
        <v>12</v>
      </c>
      <c r="C59" s="12">
        <f t="shared" si="4"/>
        <v>26</v>
      </c>
      <c r="D59" s="10" t="s">
        <v>693</v>
      </c>
      <c r="E59" s="10" t="s">
        <v>691</v>
      </c>
      <c r="F59" s="14"/>
      <c r="G59" s="13"/>
      <c r="H59" s="11"/>
      <c r="I59" s="11"/>
      <c r="J59" s="11"/>
      <c r="K59" s="11"/>
      <c r="L59" s="10"/>
      <c r="M59" s="11"/>
      <c r="N59" s="11"/>
      <c r="O59" s="11"/>
      <c r="P59" s="11"/>
      <c r="Q59" s="11"/>
      <c r="R59" s="53" t="s">
        <v>725</v>
      </c>
      <c r="S59" s="54" t="s">
        <v>602</v>
      </c>
      <c r="T59" s="11">
        <v>21</v>
      </c>
      <c r="U59" s="14" t="s">
        <v>294</v>
      </c>
      <c r="V59" s="11">
        <v>1975</v>
      </c>
      <c r="W59" s="11" t="s">
        <v>446</v>
      </c>
      <c r="X59" s="55" t="s">
        <v>445</v>
      </c>
      <c r="Y59" s="56" t="s">
        <v>785</v>
      </c>
      <c r="Z59" s="11"/>
      <c r="AA59" s="11"/>
      <c r="AB59" s="11"/>
      <c r="AC59" s="89" t="str">
        <f t="shared" si="0"/>
        <v>RRL..21(1975)219</v>
      </c>
      <c r="AD59" s="89" t="str">
        <f t="shared" si="1"/>
        <v>G.Demortier.1975</v>
      </c>
      <c r="AE59" s="88" t="str">
        <f>IF(COUNTIF(EXFOR!G$27,"*"&amp;AC59&amp;"*")&gt;0,"○",IF(COUNTIF(EXFOR!J$27,"*"&amp;W59&amp;"*"&amp;V59)&gt;0,"△","×"))</f>
        <v>×</v>
      </c>
    </row>
    <row r="60" spans="1:31" s="18" customFormat="1" ht="13.5">
      <c r="A60" s="12" t="str">
        <f t="shared" si="4"/>
        <v>26Mg(p,g)27Al</v>
      </c>
      <c r="B60" s="12">
        <f t="shared" si="4"/>
        <v>12</v>
      </c>
      <c r="C60" s="12">
        <f t="shared" si="4"/>
        <v>26</v>
      </c>
      <c r="D60" s="10" t="s">
        <v>693</v>
      </c>
      <c r="E60" s="10" t="s">
        <v>691</v>
      </c>
      <c r="F60" s="16"/>
      <c r="G60" s="22"/>
      <c r="H60" s="12"/>
      <c r="I60" s="12"/>
      <c r="J60" s="12"/>
      <c r="K60" s="12"/>
      <c r="L60" s="17"/>
      <c r="M60" s="12"/>
      <c r="N60" s="12"/>
      <c r="O60" s="12"/>
      <c r="P60" s="12"/>
      <c r="Q60" s="12"/>
      <c r="R60" s="53" t="s">
        <v>726</v>
      </c>
      <c r="S60" s="54" t="s">
        <v>603</v>
      </c>
      <c r="T60" s="12">
        <v>268</v>
      </c>
      <c r="U60" s="16" t="s">
        <v>295</v>
      </c>
      <c r="V60" s="12">
        <v>1974</v>
      </c>
      <c r="W60" s="12" t="s">
        <v>448</v>
      </c>
      <c r="X60" s="55" t="s">
        <v>447</v>
      </c>
      <c r="Y60" s="56" t="s">
        <v>786</v>
      </c>
      <c r="Z60" s="12"/>
      <c r="AA60" s="12"/>
      <c r="AB60" s="12"/>
      <c r="AC60" s="89" t="str">
        <f t="shared" si="0"/>
        <v>ZP.268(1974)391</v>
      </c>
      <c r="AD60" s="89" t="str">
        <f t="shared" si="1"/>
        <v>H.Ropke.1974</v>
      </c>
      <c r="AE60" s="88" t="str">
        <f>IF(COUNTIF(EXFOR!G$27,"*"&amp;AC60&amp;"*")&gt;0,"○",IF(COUNTIF(EXFOR!J$27,"*"&amp;W60&amp;"*"&amp;V60)&gt;0,"△","×"))</f>
        <v>×</v>
      </c>
    </row>
    <row r="61" spans="1:31" s="18" customFormat="1" ht="13.5">
      <c r="A61" s="12" t="str">
        <f t="shared" si="4"/>
        <v>26Mg(p,g)27Al</v>
      </c>
      <c r="B61" s="12">
        <f t="shared" si="4"/>
        <v>12</v>
      </c>
      <c r="C61" s="12">
        <f t="shared" si="4"/>
        <v>26</v>
      </c>
      <c r="D61" s="10" t="s">
        <v>693</v>
      </c>
      <c r="E61" s="10" t="s">
        <v>691</v>
      </c>
      <c r="F61" s="16"/>
      <c r="G61" s="22"/>
      <c r="H61" s="17"/>
      <c r="I61" s="12"/>
      <c r="J61" s="12"/>
      <c r="K61" s="12"/>
      <c r="L61" s="12"/>
      <c r="M61" s="12"/>
      <c r="N61" s="12"/>
      <c r="O61" s="12"/>
      <c r="P61" s="12"/>
      <c r="Q61" s="12"/>
      <c r="R61" s="53" t="s">
        <v>727</v>
      </c>
      <c r="S61" s="54" t="s">
        <v>750</v>
      </c>
      <c r="T61" s="12"/>
      <c r="U61" s="22"/>
      <c r="V61" s="12">
        <v>1974</v>
      </c>
      <c r="W61" s="12"/>
      <c r="X61" s="55"/>
      <c r="Y61" s="56"/>
      <c r="Z61" s="12"/>
      <c r="AA61" s="12"/>
      <c r="AB61" s="12"/>
      <c r="AC61" s="89" t="str">
        <f t="shared" si="0"/>
        <v>CONF Vienna(Charged-Particle-Induced Rad Capture),Proc P71.(1974)</v>
      </c>
      <c r="AD61" s="89" t="str">
        <f t="shared" si="1"/>
        <v>.1974</v>
      </c>
      <c r="AE61" s="88" t="str">
        <f>IF(COUNTIF(EXFOR!G$27,"*"&amp;AC61&amp;"*")&gt;0,"○",IF(COUNTIF(EXFOR!J$27,"*"&amp;W61&amp;"*"&amp;V61)&gt;0,"△","×"))</f>
        <v>×</v>
      </c>
    </row>
    <row r="62" spans="1:31" s="18" customFormat="1" ht="13.5">
      <c r="A62" s="12" t="str">
        <f t="shared" si="4"/>
        <v>26Mg(p,g)27Al</v>
      </c>
      <c r="B62" s="12">
        <f t="shared" si="4"/>
        <v>12</v>
      </c>
      <c r="C62" s="12">
        <f t="shared" si="4"/>
        <v>26</v>
      </c>
      <c r="D62" s="10" t="s">
        <v>693</v>
      </c>
      <c r="E62" s="10" t="s">
        <v>691</v>
      </c>
      <c r="F62" s="16"/>
      <c r="G62" s="22"/>
      <c r="H62" s="12"/>
      <c r="I62" s="12"/>
      <c r="J62" s="12"/>
      <c r="K62" s="12"/>
      <c r="L62" s="17"/>
      <c r="M62" s="12"/>
      <c r="N62" s="12"/>
      <c r="O62" s="12"/>
      <c r="P62" s="12"/>
      <c r="Q62" s="12"/>
      <c r="R62" s="53" t="s">
        <v>728</v>
      </c>
      <c r="S62" s="54" t="s">
        <v>751</v>
      </c>
      <c r="T62" s="12"/>
      <c r="U62" s="22"/>
      <c r="V62" s="12">
        <v>1973</v>
      </c>
      <c r="W62" s="12"/>
      <c r="X62" s="55"/>
      <c r="Y62" s="56"/>
      <c r="Z62" s="12"/>
      <c r="AA62" s="12"/>
      <c r="AB62" s="12"/>
      <c r="AC62" s="89" t="str">
        <f t="shared" si="0"/>
        <v>JOUR BAPSA 18 1601 EB8.(1973)</v>
      </c>
      <c r="AD62" s="89" t="str">
        <f t="shared" si="1"/>
        <v>.1973</v>
      </c>
      <c r="AE62" s="88" t="str">
        <f>IF(COUNTIF(EXFOR!G$27,"*"&amp;AC62&amp;"*")&gt;0,"○",IF(COUNTIF(EXFOR!J$27,"*"&amp;W62&amp;"*"&amp;V62)&gt;0,"△","×"))</f>
        <v>×</v>
      </c>
    </row>
    <row r="63" spans="1:31" s="18" customFormat="1" ht="13.5">
      <c r="A63" s="12" t="str">
        <f t="shared" si="4"/>
        <v>26Mg(p,g)27Al</v>
      </c>
      <c r="B63" s="12">
        <f t="shared" si="4"/>
        <v>12</v>
      </c>
      <c r="C63" s="12">
        <f t="shared" si="4"/>
        <v>26</v>
      </c>
      <c r="D63" s="10" t="s">
        <v>693</v>
      </c>
      <c r="E63" s="10" t="s">
        <v>691</v>
      </c>
      <c r="F63" s="16"/>
      <c r="G63" s="2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53" t="s">
        <v>729</v>
      </c>
      <c r="S63" s="54" t="s">
        <v>592</v>
      </c>
      <c r="T63" s="12">
        <v>172</v>
      </c>
      <c r="U63" s="16" t="s">
        <v>296</v>
      </c>
      <c r="V63" s="12">
        <v>1971</v>
      </c>
      <c r="W63" s="12" t="s">
        <v>448</v>
      </c>
      <c r="X63" s="55" t="s">
        <v>449</v>
      </c>
      <c r="Y63" s="56" t="s">
        <v>787</v>
      </c>
      <c r="Z63" s="12"/>
      <c r="AA63" s="12"/>
      <c r="AB63" s="12"/>
      <c r="AC63" s="89" t="str">
        <f t="shared" si="0"/>
        <v>NP/A.172(1971)499</v>
      </c>
      <c r="AD63" s="89" t="str">
        <f t="shared" si="1"/>
        <v>H.Ropke.1971</v>
      </c>
      <c r="AE63" s="88" t="str">
        <f>IF(COUNTIF(EXFOR!G$27,"*"&amp;AC63&amp;"*")&gt;0,"○",IF(COUNTIF(EXFOR!J$27,"*"&amp;W63&amp;"*"&amp;V63)&gt;0,"△","×"))</f>
        <v>×</v>
      </c>
    </row>
    <row r="64" spans="1:31" s="18" customFormat="1" ht="13.5">
      <c r="A64" s="12" t="str">
        <f t="shared" si="4"/>
        <v>26Mg(p,g)27Al</v>
      </c>
      <c r="B64" s="12">
        <f t="shared" si="4"/>
        <v>12</v>
      </c>
      <c r="C64" s="12">
        <f t="shared" si="4"/>
        <v>26</v>
      </c>
      <c r="D64" s="10" t="s">
        <v>693</v>
      </c>
      <c r="E64" s="10" t="s">
        <v>691</v>
      </c>
      <c r="F64" s="16"/>
      <c r="G64" s="22"/>
      <c r="H64" s="12"/>
      <c r="I64" s="12"/>
      <c r="J64" s="12"/>
      <c r="K64" s="12"/>
      <c r="L64" s="17"/>
      <c r="M64" s="12"/>
      <c r="N64" s="12"/>
      <c r="O64" s="12"/>
      <c r="P64" s="12"/>
      <c r="Q64" s="12"/>
      <c r="R64" s="53" t="s">
        <v>730</v>
      </c>
      <c r="S64" s="54" t="s">
        <v>752</v>
      </c>
      <c r="T64" s="12"/>
      <c r="U64" s="22"/>
      <c r="V64" s="12">
        <v>1971</v>
      </c>
      <c r="W64" s="12"/>
      <c r="X64" s="55"/>
      <c r="Y64" s="56"/>
      <c r="Z64" s="12"/>
      <c r="AA64" s="12"/>
      <c r="AB64" s="12"/>
      <c r="AC64" s="89" t="str">
        <f t="shared" si="0"/>
        <v>REPT JAERI-1205,P87,Y Oda.(1971)</v>
      </c>
      <c r="AD64" s="89" t="str">
        <f t="shared" si="1"/>
        <v>.1971</v>
      </c>
      <c r="AE64" s="88" t="str">
        <f>IF(COUNTIF(EXFOR!G$27,"*"&amp;AC64&amp;"*")&gt;0,"○",IF(COUNTIF(EXFOR!J$27,"*"&amp;W64&amp;"*"&amp;V64)&gt;0,"△","×"))</f>
        <v>×</v>
      </c>
    </row>
    <row r="65" spans="1:31" s="18" customFormat="1" ht="13.5">
      <c r="A65" s="12" t="str">
        <f t="shared" si="4"/>
        <v>26Mg(p,g)27Al</v>
      </c>
      <c r="B65" s="12">
        <f t="shared" si="4"/>
        <v>12</v>
      </c>
      <c r="C65" s="12">
        <f t="shared" si="4"/>
        <v>26</v>
      </c>
      <c r="D65" s="10" t="s">
        <v>693</v>
      </c>
      <c r="E65" s="10" t="s">
        <v>691</v>
      </c>
      <c r="F65" s="16"/>
      <c r="G65" s="22"/>
      <c r="H65" s="17"/>
      <c r="I65" s="12"/>
      <c r="J65" s="12"/>
      <c r="K65" s="12"/>
      <c r="L65" s="12"/>
      <c r="M65" s="12"/>
      <c r="N65" s="12"/>
      <c r="O65" s="12"/>
      <c r="P65" s="12"/>
      <c r="Q65" s="12"/>
      <c r="R65" s="53" t="s">
        <v>731</v>
      </c>
      <c r="S65" s="54" t="s">
        <v>2</v>
      </c>
      <c r="T65" s="12">
        <v>35</v>
      </c>
      <c r="U65" s="16" t="s">
        <v>297</v>
      </c>
      <c r="V65" s="12">
        <v>1971</v>
      </c>
      <c r="W65" s="12" t="s">
        <v>451</v>
      </c>
      <c r="X65" s="55" t="s">
        <v>450</v>
      </c>
      <c r="Y65" s="56" t="s">
        <v>788</v>
      </c>
      <c r="Z65" s="12"/>
      <c r="AA65" s="12"/>
      <c r="AB65" s="12"/>
      <c r="AC65" s="89" t="str">
        <f t="shared" si="0"/>
        <v>IZV.35(1971)1682</v>
      </c>
      <c r="AD65" s="89" t="str">
        <f t="shared" si="1"/>
        <v>E.G.Kopanets.1971</v>
      </c>
      <c r="AE65" s="88" t="str">
        <f>IF(COUNTIF(EXFOR!G$27,"*"&amp;AC65&amp;"*")&gt;0,"○",IF(COUNTIF(EXFOR!J$27,"*"&amp;W65&amp;"*"&amp;V65)&gt;0,"△","×"))</f>
        <v>×</v>
      </c>
    </row>
    <row r="66" spans="1:31" s="18" customFormat="1" ht="13.5">
      <c r="A66" s="12" t="str">
        <f t="shared" si="4"/>
        <v>26Mg(p,g)27Al</v>
      </c>
      <c r="B66" s="12">
        <f t="shared" si="4"/>
        <v>12</v>
      </c>
      <c r="C66" s="12">
        <f t="shared" si="4"/>
        <v>26</v>
      </c>
      <c r="D66" s="10" t="s">
        <v>693</v>
      </c>
      <c r="E66" s="10" t="s">
        <v>691</v>
      </c>
      <c r="F66" s="16"/>
      <c r="G66" s="22"/>
      <c r="H66" s="17"/>
      <c r="I66" s="12"/>
      <c r="J66" s="12"/>
      <c r="K66" s="12"/>
      <c r="L66" s="12"/>
      <c r="M66" s="12"/>
      <c r="N66" s="12"/>
      <c r="O66" s="12"/>
      <c r="P66" s="12"/>
      <c r="Q66" s="12"/>
      <c r="R66" s="53" t="s">
        <v>0</v>
      </c>
      <c r="S66" s="54" t="s">
        <v>24</v>
      </c>
      <c r="T66" s="12">
        <v>35</v>
      </c>
      <c r="U66" s="16" t="s">
        <v>1</v>
      </c>
      <c r="V66" s="12">
        <v>1971</v>
      </c>
      <c r="W66" s="12" t="s">
        <v>451</v>
      </c>
      <c r="X66" s="55" t="s">
        <v>450</v>
      </c>
      <c r="Y66" s="56" t="s">
        <v>788</v>
      </c>
      <c r="Z66" s="12"/>
      <c r="AA66" s="12"/>
      <c r="AB66" s="12"/>
      <c r="AC66" s="89" t="str">
        <f t="shared" si="0"/>
        <v>BAS.35(1971)1531</v>
      </c>
      <c r="AD66" s="89" t="str">
        <f t="shared" si="1"/>
        <v>E.G.Kopanets.1971</v>
      </c>
      <c r="AE66" s="88" t="str">
        <f>IF(COUNTIF(EXFOR!G$27,"*"&amp;AC66&amp;"*")&gt;0,"○",IF(COUNTIF(EXFOR!J$27,"*"&amp;W66&amp;"*"&amp;V66)&gt;0,"△","×"))</f>
        <v>×</v>
      </c>
    </row>
    <row r="67" spans="1:31" s="18" customFormat="1" ht="13.5">
      <c r="A67" s="12" t="str">
        <f t="shared" si="4"/>
        <v>26Mg(p,g)27Al</v>
      </c>
      <c r="B67" s="12">
        <f t="shared" si="4"/>
        <v>12</v>
      </c>
      <c r="C67" s="12">
        <f t="shared" si="4"/>
        <v>26</v>
      </c>
      <c r="D67" s="10" t="s">
        <v>693</v>
      </c>
      <c r="E67" s="10" t="s">
        <v>691</v>
      </c>
      <c r="F67" s="16"/>
      <c r="G67" s="22"/>
      <c r="H67" s="12"/>
      <c r="I67" s="12"/>
      <c r="J67" s="12"/>
      <c r="K67" s="12"/>
      <c r="L67" s="17"/>
      <c r="M67" s="12"/>
      <c r="N67" s="12"/>
      <c r="O67" s="12"/>
      <c r="P67" s="12"/>
      <c r="Q67" s="12"/>
      <c r="R67" s="53" t="s">
        <v>732</v>
      </c>
      <c r="S67" s="54" t="s">
        <v>2</v>
      </c>
      <c r="T67" s="12">
        <v>35</v>
      </c>
      <c r="U67" s="16" t="s">
        <v>298</v>
      </c>
      <c r="V67" s="12">
        <v>1971</v>
      </c>
      <c r="W67" s="12" t="s">
        <v>451</v>
      </c>
      <c r="X67" s="55" t="s">
        <v>452</v>
      </c>
      <c r="Y67" s="56" t="s">
        <v>789</v>
      </c>
      <c r="Z67" s="12"/>
      <c r="AA67" s="12"/>
      <c r="AB67" s="12"/>
      <c r="AC67" s="89" t="str">
        <f t="shared" si="0"/>
        <v>IZV.35(1971)1676</v>
      </c>
      <c r="AD67" s="89" t="str">
        <f t="shared" si="1"/>
        <v>E.G.Kopanets.1971</v>
      </c>
      <c r="AE67" s="88" t="str">
        <f>IF(COUNTIF(EXFOR!G$27,"*"&amp;AC67&amp;"*")&gt;0,"○",IF(COUNTIF(EXFOR!J$27,"*"&amp;W67&amp;"*"&amp;V67)&gt;0,"△","×"))</f>
        <v>×</v>
      </c>
    </row>
    <row r="68" spans="1:31" s="18" customFormat="1" ht="13.5">
      <c r="A68" s="12" t="str">
        <f t="shared" si="4"/>
        <v>26Mg(p,g)27Al</v>
      </c>
      <c r="B68" s="12">
        <f t="shared" si="4"/>
        <v>12</v>
      </c>
      <c r="C68" s="12">
        <f t="shared" si="4"/>
        <v>26</v>
      </c>
      <c r="D68" s="10" t="s">
        <v>693</v>
      </c>
      <c r="E68" s="10" t="s">
        <v>691</v>
      </c>
      <c r="F68" s="16"/>
      <c r="G68" s="22"/>
      <c r="H68" s="12"/>
      <c r="I68" s="12"/>
      <c r="J68" s="12"/>
      <c r="K68" s="12"/>
      <c r="L68" s="17"/>
      <c r="M68" s="12"/>
      <c r="N68" s="12"/>
      <c r="O68" s="12"/>
      <c r="P68" s="12"/>
      <c r="Q68" s="12"/>
      <c r="R68" s="53" t="s">
        <v>732</v>
      </c>
      <c r="S68" s="54" t="s">
        <v>24</v>
      </c>
      <c r="T68" s="12">
        <v>35</v>
      </c>
      <c r="U68" s="16" t="s">
        <v>3</v>
      </c>
      <c r="V68" s="12">
        <v>1971</v>
      </c>
      <c r="W68" s="12" t="s">
        <v>451</v>
      </c>
      <c r="X68" s="55" t="s">
        <v>452</v>
      </c>
      <c r="Y68" s="56" t="s">
        <v>789</v>
      </c>
      <c r="Z68" s="12"/>
      <c r="AA68" s="12"/>
      <c r="AB68" s="12"/>
      <c r="AC68" s="89" t="str">
        <f aca="true" t="shared" si="5" ref="AC68:AC131">S68&amp;"."&amp;IF(IF(T68="","",T68)&amp;IF(V68="",",","("&amp;V68&amp;")")&amp;IF(U68="","",U68)=",","",IF(T68="","",T68)&amp;IF(V68="",",","("&amp;V68&amp;")")&amp;IF(U68="","",U68))</f>
        <v>BAS.35(1971)1526</v>
      </c>
      <c r="AD68" s="89" t="str">
        <f aca="true" t="shared" si="6" ref="AD68:AD131">W68&amp;"."&amp;V68</f>
        <v>E.G.Kopanets.1971</v>
      </c>
      <c r="AE68" s="88" t="str">
        <f>IF(COUNTIF(EXFOR!G$27,"*"&amp;AC68&amp;"*")&gt;0,"○",IF(COUNTIF(EXFOR!J$27,"*"&amp;W68&amp;"*"&amp;V68)&gt;0,"△","×"))</f>
        <v>×</v>
      </c>
    </row>
    <row r="69" spans="1:31" s="18" customFormat="1" ht="13.5">
      <c r="A69" s="12" t="str">
        <f t="shared" si="4"/>
        <v>26Mg(p,g)27Al</v>
      </c>
      <c r="B69" s="12">
        <f t="shared" si="4"/>
        <v>12</v>
      </c>
      <c r="C69" s="12">
        <f t="shared" si="4"/>
        <v>26</v>
      </c>
      <c r="D69" s="10" t="s">
        <v>693</v>
      </c>
      <c r="E69" s="10" t="s">
        <v>691</v>
      </c>
      <c r="F69" s="16"/>
      <c r="G69" s="16"/>
      <c r="H69" s="17"/>
      <c r="I69" s="12"/>
      <c r="J69" s="12"/>
      <c r="K69" s="12"/>
      <c r="L69" s="12"/>
      <c r="M69" s="12"/>
      <c r="N69" s="12"/>
      <c r="O69" s="12"/>
      <c r="P69" s="12"/>
      <c r="Q69" s="12"/>
      <c r="R69" s="53" t="s">
        <v>733</v>
      </c>
      <c r="S69" s="54" t="s">
        <v>591</v>
      </c>
      <c r="T69" s="12">
        <v>96</v>
      </c>
      <c r="U69" s="16" t="s">
        <v>299</v>
      </c>
      <c r="V69" s="12">
        <v>1971</v>
      </c>
      <c r="W69" s="12" t="s">
        <v>438</v>
      </c>
      <c r="X69" s="55" t="s">
        <v>453</v>
      </c>
      <c r="Y69" s="56" t="s">
        <v>790</v>
      </c>
      <c r="Z69" s="12"/>
      <c r="AA69" s="12"/>
      <c r="AB69" s="12"/>
      <c r="AC69" s="89" t="str">
        <f t="shared" si="5"/>
        <v>NIM.96(1971)141</v>
      </c>
      <c r="AD69" s="89" t="str">
        <f t="shared" si="6"/>
        <v>A.Anttila.1971</v>
      </c>
      <c r="AE69" s="88" t="str">
        <f>IF(COUNTIF(EXFOR!G$27,"*"&amp;AC69&amp;"*")&gt;0,"○",IF(COUNTIF(EXFOR!J$27,"*"&amp;W69&amp;"*"&amp;V69)&gt;0,"△","×"))</f>
        <v>×</v>
      </c>
    </row>
    <row r="70" spans="1:31" s="18" customFormat="1" ht="13.5">
      <c r="A70" s="12" t="str">
        <f t="shared" si="4"/>
        <v>26Mg(p,g)27Al</v>
      </c>
      <c r="B70" s="12">
        <f t="shared" si="4"/>
        <v>12</v>
      </c>
      <c r="C70" s="12">
        <f t="shared" si="4"/>
        <v>26</v>
      </c>
      <c r="D70" s="10" t="s">
        <v>693</v>
      </c>
      <c r="E70" s="10" t="s">
        <v>691</v>
      </c>
      <c r="F70" s="16"/>
      <c r="G70" s="22"/>
      <c r="H70" s="12"/>
      <c r="I70" s="12"/>
      <c r="J70" s="12"/>
      <c r="K70" s="12"/>
      <c r="L70" s="17"/>
      <c r="M70" s="12"/>
      <c r="N70" s="12"/>
      <c r="O70" s="12"/>
      <c r="P70" s="12"/>
      <c r="Q70" s="12"/>
      <c r="R70" s="53" t="s">
        <v>734</v>
      </c>
      <c r="S70" s="54" t="s">
        <v>4</v>
      </c>
      <c r="T70" s="12">
        <v>30</v>
      </c>
      <c r="U70" s="16" t="s">
        <v>300</v>
      </c>
      <c r="V70" s="12">
        <v>1969</v>
      </c>
      <c r="W70" s="12" t="s">
        <v>455</v>
      </c>
      <c r="X70" s="55" t="s">
        <v>454</v>
      </c>
      <c r="Y70" s="56" t="s">
        <v>791</v>
      </c>
      <c r="Z70" s="12"/>
      <c r="AA70" s="12"/>
      <c r="AB70" s="12"/>
      <c r="AC70" s="89" t="str">
        <f t="shared" si="5"/>
        <v>PL/B.30(1969)409</v>
      </c>
      <c r="AD70" s="89" t="str">
        <f t="shared" si="6"/>
        <v>C.van der Leun.1969</v>
      </c>
      <c r="AE70" s="88" t="str">
        <f>IF(COUNTIF(EXFOR!G$27,"*"&amp;AC70&amp;"*")&gt;0,"○",IF(COUNTIF(EXFOR!J$27,"*"&amp;W70&amp;"*"&amp;V70)&gt;0,"△","×"))</f>
        <v>×</v>
      </c>
    </row>
    <row r="71" spans="1:31" s="18" customFormat="1" ht="13.5">
      <c r="A71" s="12" t="str">
        <f t="shared" si="4"/>
        <v>26Mg(p,g)27Al</v>
      </c>
      <c r="B71" s="12">
        <f t="shared" si="4"/>
        <v>12</v>
      </c>
      <c r="C71" s="12">
        <f t="shared" si="4"/>
        <v>26</v>
      </c>
      <c r="D71" s="10" t="s">
        <v>693</v>
      </c>
      <c r="E71" s="10" t="s">
        <v>691</v>
      </c>
      <c r="F71" s="16"/>
      <c r="G71" s="22"/>
      <c r="H71" s="12"/>
      <c r="I71" s="12"/>
      <c r="J71" s="12"/>
      <c r="K71" s="12"/>
      <c r="L71" s="17"/>
      <c r="M71" s="12"/>
      <c r="N71" s="12"/>
      <c r="O71" s="12"/>
      <c r="P71" s="12"/>
      <c r="Q71" s="12"/>
      <c r="R71" s="53" t="s">
        <v>735</v>
      </c>
      <c r="S71" s="54" t="s">
        <v>592</v>
      </c>
      <c r="T71" s="12">
        <v>135</v>
      </c>
      <c r="U71" s="16" t="s">
        <v>301</v>
      </c>
      <c r="V71" s="12">
        <v>1969</v>
      </c>
      <c r="W71" s="12" t="s">
        <v>457</v>
      </c>
      <c r="X71" s="55" t="s">
        <v>456</v>
      </c>
      <c r="Y71" s="56" t="s">
        <v>792</v>
      </c>
      <c r="Z71" s="12"/>
      <c r="AA71" s="12"/>
      <c r="AB71" s="12"/>
      <c r="AC71" s="89" t="str">
        <f t="shared" si="5"/>
        <v>NP/A.135(1969)647</v>
      </c>
      <c r="AD71" s="89" t="str">
        <f t="shared" si="6"/>
        <v>F.C.P.Huang.1969</v>
      </c>
      <c r="AE71" s="88" t="str">
        <f>IF(COUNTIF(EXFOR!G$27,"*"&amp;AC71&amp;"*")&gt;0,"○",IF(COUNTIF(EXFOR!J$27,"*"&amp;W71&amp;"*"&amp;V71)&gt;0,"△","×"))</f>
        <v>×</v>
      </c>
    </row>
    <row r="72" spans="1:31" s="18" customFormat="1" ht="13.5">
      <c r="A72" s="12" t="str">
        <f t="shared" si="4"/>
        <v>26Mg(p,g)27Al</v>
      </c>
      <c r="B72" s="12">
        <f t="shared" si="4"/>
        <v>12</v>
      </c>
      <c r="C72" s="12">
        <f t="shared" si="4"/>
        <v>26</v>
      </c>
      <c r="D72" s="10" t="s">
        <v>693</v>
      </c>
      <c r="E72" s="10" t="s">
        <v>691</v>
      </c>
      <c r="F72" s="16"/>
      <c r="G72" s="22"/>
      <c r="H72" s="17"/>
      <c r="I72" s="12"/>
      <c r="J72" s="12"/>
      <c r="K72" s="12"/>
      <c r="L72" s="12"/>
      <c r="M72" s="12"/>
      <c r="N72" s="12"/>
      <c r="O72" s="12"/>
      <c r="P72" s="12"/>
      <c r="Q72" s="12"/>
      <c r="R72" s="53" t="s">
        <v>736</v>
      </c>
      <c r="S72" s="54" t="s">
        <v>592</v>
      </c>
      <c r="T72" s="12">
        <v>100</v>
      </c>
      <c r="U72" s="16" t="s">
        <v>302</v>
      </c>
      <c r="V72" s="12">
        <v>1967</v>
      </c>
      <c r="W72" s="12" t="s">
        <v>455</v>
      </c>
      <c r="X72" s="55" t="s">
        <v>458</v>
      </c>
      <c r="Y72" s="56" t="s">
        <v>793</v>
      </c>
      <c r="Z72" s="12"/>
      <c r="AA72" s="12"/>
      <c r="AB72" s="12"/>
      <c r="AC72" s="89" t="str">
        <f t="shared" si="5"/>
        <v>NP/A.100(1967)316</v>
      </c>
      <c r="AD72" s="89" t="str">
        <f t="shared" si="6"/>
        <v>C.van der Leun.1967</v>
      </c>
      <c r="AE72" s="88" t="str">
        <f>IF(COUNTIF(EXFOR!G$27,"*"&amp;AC72&amp;"*")&gt;0,"○",IF(COUNTIF(EXFOR!J$27,"*"&amp;W72&amp;"*"&amp;V72)&gt;0,"△","×"))</f>
        <v>×</v>
      </c>
    </row>
    <row r="73" spans="1:31" s="18" customFormat="1" ht="13.5">
      <c r="A73" s="12" t="str">
        <f t="shared" si="4"/>
        <v>26Mg(p,g)27Al</v>
      </c>
      <c r="B73" s="12">
        <f t="shared" si="4"/>
        <v>12</v>
      </c>
      <c r="C73" s="12">
        <f t="shared" si="4"/>
        <v>26</v>
      </c>
      <c r="D73" s="10" t="s">
        <v>693</v>
      </c>
      <c r="E73" s="10" t="s">
        <v>691</v>
      </c>
      <c r="F73" s="16"/>
      <c r="G73" s="22"/>
      <c r="H73" s="12"/>
      <c r="I73" s="12"/>
      <c r="J73" s="12"/>
      <c r="K73" s="12"/>
      <c r="L73" s="17"/>
      <c r="M73" s="12"/>
      <c r="N73" s="12"/>
      <c r="O73" s="12"/>
      <c r="P73" s="12"/>
      <c r="Q73" s="12"/>
      <c r="R73" s="53" t="s">
        <v>737</v>
      </c>
      <c r="S73" s="54" t="s">
        <v>592</v>
      </c>
      <c r="T73" s="12">
        <v>100</v>
      </c>
      <c r="U73" s="16" t="s">
        <v>303</v>
      </c>
      <c r="V73" s="12">
        <v>1967</v>
      </c>
      <c r="W73" s="12" t="s">
        <v>460</v>
      </c>
      <c r="X73" s="55" t="s">
        <v>459</v>
      </c>
      <c r="Y73" s="56" t="s">
        <v>794</v>
      </c>
      <c r="Z73" s="12"/>
      <c r="AA73" s="12"/>
      <c r="AB73" s="12"/>
      <c r="AC73" s="89" t="str">
        <f t="shared" si="5"/>
        <v>NP/A.100(1967)333</v>
      </c>
      <c r="AD73" s="89" t="str">
        <f t="shared" si="6"/>
        <v>D.M.Sheppard.1967</v>
      </c>
      <c r="AE73" s="88" t="str">
        <f>IF(COUNTIF(EXFOR!G$27,"*"&amp;AC73&amp;"*")&gt;0,"○",IF(COUNTIF(EXFOR!J$27,"*"&amp;W73&amp;"*"&amp;V73)&gt;0,"△","×"))</f>
        <v>×</v>
      </c>
    </row>
    <row r="74" spans="1:31" s="18" customFormat="1" ht="13.5">
      <c r="A74" s="12" t="str">
        <f aca="true" t="shared" si="7" ref="A74:C77">A$27</f>
        <v>26Mg(p,g)27Al</v>
      </c>
      <c r="B74" s="12">
        <f t="shared" si="7"/>
        <v>12</v>
      </c>
      <c r="C74" s="12">
        <f t="shared" si="7"/>
        <v>26</v>
      </c>
      <c r="D74" s="10" t="s">
        <v>693</v>
      </c>
      <c r="E74" s="10" t="s">
        <v>691</v>
      </c>
      <c r="F74" s="16"/>
      <c r="G74" s="16"/>
      <c r="H74" s="12"/>
      <c r="I74" s="12"/>
      <c r="J74" s="12"/>
      <c r="K74" s="12"/>
      <c r="L74" s="17"/>
      <c r="M74" s="12"/>
      <c r="N74" s="12"/>
      <c r="O74" s="12"/>
      <c r="P74" s="12"/>
      <c r="Q74" s="12"/>
      <c r="R74" s="53" t="s">
        <v>738</v>
      </c>
      <c r="S74" s="54" t="s">
        <v>6</v>
      </c>
      <c r="T74" s="12">
        <v>6</v>
      </c>
      <c r="U74" s="16" t="s">
        <v>304</v>
      </c>
      <c r="V74" s="12">
        <v>1967</v>
      </c>
      <c r="W74" s="12" t="s">
        <v>462</v>
      </c>
      <c r="X74" s="55" t="s">
        <v>461</v>
      </c>
      <c r="Y74" s="56" t="s">
        <v>795</v>
      </c>
      <c r="Z74" s="12"/>
      <c r="AA74" s="12"/>
      <c r="AB74" s="12"/>
      <c r="AC74" s="89" t="str">
        <f t="shared" si="5"/>
        <v>YF.6(1967)886</v>
      </c>
      <c r="AD74" s="89" t="str">
        <f t="shared" si="6"/>
        <v>A.A.Koval.1967</v>
      </c>
      <c r="AE74" s="88" t="str">
        <f>IF(COUNTIF(EXFOR!G$27,"*"&amp;AC74&amp;"*")&gt;0,"○",IF(COUNTIF(EXFOR!J$27,"*"&amp;W74&amp;"*"&amp;V74)&gt;0,"△","×"))</f>
        <v>×</v>
      </c>
    </row>
    <row r="75" spans="1:31" s="18" customFormat="1" ht="13.5">
      <c r="A75" s="12" t="str">
        <f t="shared" si="7"/>
        <v>26Mg(p,g)27Al</v>
      </c>
      <c r="B75" s="12">
        <f t="shared" si="7"/>
        <v>12</v>
      </c>
      <c r="C75" s="12">
        <f t="shared" si="7"/>
        <v>26</v>
      </c>
      <c r="D75" s="10" t="s">
        <v>693</v>
      </c>
      <c r="E75" s="10" t="s">
        <v>691</v>
      </c>
      <c r="F75" s="16"/>
      <c r="G75" s="16"/>
      <c r="H75" s="12"/>
      <c r="I75" s="12"/>
      <c r="J75" s="12"/>
      <c r="K75" s="12"/>
      <c r="L75" s="17"/>
      <c r="M75" s="12"/>
      <c r="N75" s="12"/>
      <c r="O75" s="12"/>
      <c r="P75" s="12"/>
      <c r="Q75" s="12"/>
      <c r="R75" s="53" t="s">
        <v>738</v>
      </c>
      <c r="S75" s="54" t="s">
        <v>7</v>
      </c>
      <c r="T75" s="12">
        <v>6</v>
      </c>
      <c r="U75" s="16" t="s">
        <v>5</v>
      </c>
      <c r="V75" s="12">
        <v>1967</v>
      </c>
      <c r="W75" s="12" t="s">
        <v>462</v>
      </c>
      <c r="X75" s="55" t="s">
        <v>461</v>
      </c>
      <c r="Y75" s="56" t="s">
        <v>795</v>
      </c>
      <c r="Z75" s="12"/>
      <c r="AA75" s="12"/>
      <c r="AB75" s="12"/>
      <c r="AC75" s="89" t="str">
        <f t="shared" si="5"/>
        <v>SNP.6(1967)645</v>
      </c>
      <c r="AD75" s="89" t="str">
        <f t="shared" si="6"/>
        <v>A.A.Koval.1967</v>
      </c>
      <c r="AE75" s="88" t="str">
        <f>IF(COUNTIF(EXFOR!G$27,"*"&amp;AC75&amp;"*")&gt;0,"○",IF(COUNTIF(EXFOR!J$27,"*"&amp;W75&amp;"*"&amp;V75)&gt;0,"△","×"))</f>
        <v>×</v>
      </c>
    </row>
    <row r="76" spans="1:31" s="18" customFormat="1" ht="13.5">
      <c r="A76" s="12" t="str">
        <f t="shared" si="7"/>
        <v>26Mg(p,g)27Al</v>
      </c>
      <c r="B76" s="12">
        <f t="shared" si="7"/>
        <v>12</v>
      </c>
      <c r="C76" s="12">
        <f t="shared" si="7"/>
        <v>26</v>
      </c>
      <c r="D76" s="10" t="s">
        <v>693</v>
      </c>
      <c r="E76" s="10" t="s">
        <v>691</v>
      </c>
      <c r="F76" s="16"/>
      <c r="G76" s="16"/>
      <c r="H76" s="17"/>
      <c r="I76" s="12"/>
      <c r="J76" s="12"/>
      <c r="K76" s="12"/>
      <c r="L76" s="17"/>
      <c r="M76" s="12"/>
      <c r="N76" s="12"/>
      <c r="O76" s="12"/>
      <c r="P76" s="12"/>
      <c r="Q76" s="12"/>
      <c r="R76" s="53" t="s">
        <v>739</v>
      </c>
      <c r="S76" s="54" t="s">
        <v>8</v>
      </c>
      <c r="T76" s="12">
        <v>88</v>
      </c>
      <c r="U76" s="16" t="s">
        <v>276</v>
      </c>
      <c r="V76" s="12">
        <v>1966</v>
      </c>
      <c r="W76" s="12" t="s">
        <v>464</v>
      </c>
      <c r="X76" s="55" t="s">
        <v>463</v>
      </c>
      <c r="Y76" s="56" t="s">
        <v>796</v>
      </c>
      <c r="Z76" s="12"/>
      <c r="AA76" s="12"/>
      <c r="AB76" s="12"/>
      <c r="AC76" s="89" t="str">
        <f t="shared" si="5"/>
        <v>NP.88(1966)12</v>
      </c>
      <c r="AD76" s="89" t="str">
        <f t="shared" si="6"/>
        <v>G.A.P.Engelbertink.1966</v>
      </c>
      <c r="AE76" s="88" t="str">
        <f>IF(COUNTIF(EXFOR!G$27,"*"&amp;AC76&amp;"*")&gt;0,"○",IF(COUNTIF(EXFOR!J$27,"*"&amp;W76&amp;"*"&amp;V76)&gt;0,"△","×"))</f>
        <v>×</v>
      </c>
    </row>
    <row r="77" spans="1:31" s="18" customFormat="1" ht="13.5">
      <c r="A77" s="12" t="str">
        <f t="shared" si="7"/>
        <v>26Mg(p,g)27Al</v>
      </c>
      <c r="B77" s="12">
        <f t="shared" si="7"/>
        <v>12</v>
      </c>
      <c r="C77" s="12">
        <f t="shared" si="7"/>
        <v>26</v>
      </c>
      <c r="D77" s="10" t="s">
        <v>693</v>
      </c>
      <c r="E77" s="10" t="s">
        <v>691</v>
      </c>
      <c r="F77" s="16"/>
      <c r="G77" s="16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53" t="s">
        <v>740</v>
      </c>
      <c r="S77" s="54" t="s">
        <v>753</v>
      </c>
      <c r="T77" s="12">
        <v>172</v>
      </c>
      <c r="U77" s="16" t="s">
        <v>305</v>
      </c>
      <c r="V77" s="12">
        <v>1939</v>
      </c>
      <c r="W77" s="12" t="s">
        <v>466</v>
      </c>
      <c r="X77" s="55" t="s">
        <v>465</v>
      </c>
      <c r="Y77" s="56" t="s">
        <v>797</v>
      </c>
      <c r="Z77" s="12"/>
      <c r="AA77" s="12"/>
      <c r="AB77" s="12"/>
      <c r="AC77" s="89" t="str">
        <f t="shared" si="5"/>
        <v>Proc.Roy.Soc.(London) 172A, 72 (1939).172(1939)72</v>
      </c>
      <c r="AD77" s="89" t="str">
        <f t="shared" si="6"/>
        <v>S.C.Curran.1939</v>
      </c>
      <c r="AE77" s="88" t="str">
        <f>IF(COUNTIF(EXFOR!G$27,"*"&amp;AC77&amp;"*")&gt;0,"○",IF(COUNTIF(EXFOR!J$27,"*"&amp;W77&amp;"*"&amp;V77)&gt;0,"△","×"))</f>
        <v>×</v>
      </c>
    </row>
    <row r="78" spans="1:31" s="18" customFormat="1" ht="13.5">
      <c r="A78" s="12"/>
      <c r="B78" s="12"/>
      <c r="C78" s="12"/>
      <c r="D78" s="10"/>
      <c r="E78" s="10"/>
      <c r="F78" s="16"/>
      <c r="G78" s="16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53"/>
      <c r="S78" s="54"/>
      <c r="T78" s="12"/>
      <c r="U78" s="16"/>
      <c r="V78" s="12"/>
      <c r="W78" s="12"/>
      <c r="X78" s="55"/>
      <c r="Y78" s="56"/>
      <c r="Z78" s="12"/>
      <c r="AA78" s="12"/>
      <c r="AB78" s="12"/>
      <c r="AC78" s="89" t="str">
        <f t="shared" si="5"/>
        <v>.</v>
      </c>
      <c r="AD78" s="89" t="str">
        <f t="shared" si="6"/>
        <v>.</v>
      </c>
      <c r="AE78" s="88"/>
    </row>
    <row r="79" spans="1:31" s="18" customFormat="1" ht="13.5">
      <c r="A79" s="17" t="s">
        <v>125</v>
      </c>
      <c r="B79" s="12">
        <v>12</v>
      </c>
      <c r="C79" s="12">
        <v>26</v>
      </c>
      <c r="D79" s="17" t="s">
        <v>693</v>
      </c>
      <c r="E79" s="17" t="s">
        <v>690</v>
      </c>
      <c r="F79" s="16"/>
      <c r="G79" s="22"/>
      <c r="H79" s="12"/>
      <c r="I79" s="12"/>
      <c r="J79" s="17"/>
      <c r="K79" s="12"/>
      <c r="L79" s="12"/>
      <c r="M79" s="12"/>
      <c r="N79" s="12"/>
      <c r="O79" s="12"/>
      <c r="P79" s="12"/>
      <c r="Q79" s="12"/>
      <c r="R79" s="57" t="s">
        <v>798</v>
      </c>
      <c r="S79" s="58" t="s">
        <v>9</v>
      </c>
      <c r="T79" s="12">
        <v>539</v>
      </c>
      <c r="U79" s="16" t="s">
        <v>271</v>
      </c>
      <c r="V79" s="12">
        <v>2002</v>
      </c>
      <c r="W79" s="12" t="s">
        <v>468</v>
      </c>
      <c r="X79" s="59" t="s">
        <v>467</v>
      </c>
      <c r="Y79" s="60" t="s">
        <v>903</v>
      </c>
      <c r="Z79" s="12"/>
      <c r="AA79" s="12"/>
      <c r="AB79" s="12"/>
      <c r="AC79" s="89" t="str">
        <f t="shared" si="5"/>
        <v>PL/B.539(2002)40</v>
      </c>
      <c r="AD79" s="89" t="str">
        <f t="shared" si="6"/>
        <v>H.Orihara.2002</v>
      </c>
      <c r="AE79" s="88" t="str">
        <f>IF(COUNTIF(EXFOR!G$28:G$34,"*"&amp;AC79&amp;"*")&gt;0,"○",IF(COUNTIF(EXFOR!J$28:J$34,"*"&amp;W79&amp;"*"&amp;V79)&gt;0,"△","×"))</f>
        <v>×</v>
      </c>
    </row>
    <row r="80" spans="1:31" s="18" customFormat="1" ht="13.5">
      <c r="A80" s="12" t="str">
        <f>A$79</f>
        <v>26Mg(p,n)26Al</v>
      </c>
      <c r="B80" s="12">
        <f>B$79</f>
        <v>12</v>
      </c>
      <c r="C80" s="12">
        <f>C$79</f>
        <v>26</v>
      </c>
      <c r="D80" s="17" t="s">
        <v>693</v>
      </c>
      <c r="E80" s="17" t="s">
        <v>690</v>
      </c>
      <c r="F80" s="16"/>
      <c r="G80" s="16"/>
      <c r="H80" s="12"/>
      <c r="I80" s="12"/>
      <c r="J80" s="12"/>
      <c r="K80" s="12"/>
      <c r="L80" s="17"/>
      <c r="M80" s="12"/>
      <c r="N80" s="12"/>
      <c r="O80" s="12"/>
      <c r="P80" s="12"/>
      <c r="Q80" s="12"/>
      <c r="R80" s="57" t="s">
        <v>799</v>
      </c>
      <c r="S80" s="58" t="s">
        <v>865</v>
      </c>
      <c r="T80" s="12"/>
      <c r="U80" s="22"/>
      <c r="V80" s="12">
        <v>1999</v>
      </c>
      <c r="W80" s="12" t="s">
        <v>468</v>
      </c>
      <c r="X80" s="59" t="s">
        <v>469</v>
      </c>
      <c r="Y80" s="60" t="s">
        <v>904</v>
      </c>
      <c r="Z80" s="12"/>
      <c r="AA80" s="12"/>
      <c r="AB80" s="12"/>
      <c r="AC80" s="89" t="str">
        <f t="shared" si="5"/>
        <v>Cyclotron Rad.Center, Tohoku Univ., Ann.Rept., 1998, p.13 (1999).(1999)</v>
      </c>
      <c r="AD80" s="89" t="str">
        <f t="shared" si="6"/>
        <v>H.Orihara.1999</v>
      </c>
      <c r="AE80" s="88" t="str">
        <f>IF(COUNTIF(EXFOR!G$28:G$34,"*"&amp;AC80&amp;"*")&gt;0,"○",IF(COUNTIF(EXFOR!J$28:J$34,"*"&amp;W80&amp;"*"&amp;V80)&gt;0,"△","×"))</f>
        <v>×</v>
      </c>
    </row>
    <row r="81" spans="1:31" s="18" customFormat="1" ht="13.5">
      <c r="A81" s="12" t="str">
        <f aca="true" t="shared" si="8" ref="A81:C114">A$79</f>
        <v>26Mg(p,n)26Al</v>
      </c>
      <c r="B81" s="12">
        <f t="shared" si="8"/>
        <v>12</v>
      </c>
      <c r="C81" s="12">
        <f t="shared" si="8"/>
        <v>26</v>
      </c>
      <c r="D81" s="17" t="s">
        <v>693</v>
      </c>
      <c r="E81" s="17" t="s">
        <v>690</v>
      </c>
      <c r="F81" s="16"/>
      <c r="G81" s="16"/>
      <c r="H81" s="12"/>
      <c r="I81" s="12"/>
      <c r="J81" s="17"/>
      <c r="K81" s="12"/>
      <c r="L81" s="17"/>
      <c r="M81" s="12"/>
      <c r="N81" s="12"/>
      <c r="O81" s="12"/>
      <c r="P81" s="12"/>
      <c r="Q81" s="12"/>
      <c r="R81" s="57" t="s">
        <v>800</v>
      </c>
      <c r="S81" s="58" t="s">
        <v>866</v>
      </c>
      <c r="T81" s="12"/>
      <c r="U81" s="22"/>
      <c r="V81" s="12">
        <v>1998</v>
      </c>
      <c r="W81" s="12" t="s">
        <v>471</v>
      </c>
      <c r="X81" s="59" t="s">
        <v>470</v>
      </c>
      <c r="Y81" s="60" t="s">
        <v>905</v>
      </c>
      <c r="Z81" s="12"/>
      <c r="AA81" s="12"/>
      <c r="AB81" s="12"/>
      <c r="AC81" s="89" t="str">
        <f t="shared" si="5"/>
        <v>Cyclotron Rad.Center, Tohoku Univ., Ann.Rept., 1997, p.1 (1998).(1998)</v>
      </c>
      <c r="AD81" s="89" t="str">
        <f t="shared" si="6"/>
        <v>G.C.Jon.1998</v>
      </c>
      <c r="AE81" s="88" t="str">
        <f>IF(COUNTIF(EXFOR!G$28:G$34,"*"&amp;AC81&amp;"*")&gt;0,"○",IF(COUNTIF(EXFOR!J$28:J$34,"*"&amp;W81&amp;"*"&amp;V81)&gt;0,"△","×"))</f>
        <v>×</v>
      </c>
    </row>
    <row r="82" spans="1:31" s="18" customFormat="1" ht="13.5">
      <c r="A82" s="12" t="str">
        <f t="shared" si="8"/>
        <v>26Mg(p,n)26Al</v>
      </c>
      <c r="B82" s="12">
        <f t="shared" si="8"/>
        <v>12</v>
      </c>
      <c r="C82" s="12">
        <f t="shared" si="8"/>
        <v>26</v>
      </c>
      <c r="D82" s="17" t="s">
        <v>693</v>
      </c>
      <c r="E82" s="17" t="s">
        <v>690</v>
      </c>
      <c r="F82" s="16"/>
      <c r="G82" s="16"/>
      <c r="H82" s="12"/>
      <c r="I82" s="12"/>
      <c r="J82" s="12"/>
      <c r="K82" s="12"/>
      <c r="L82" s="17"/>
      <c r="M82" s="12"/>
      <c r="N82" s="12"/>
      <c r="O82" s="12"/>
      <c r="P82" s="12"/>
      <c r="Q82" s="12"/>
      <c r="R82" s="61" t="s">
        <v>801</v>
      </c>
      <c r="S82" s="58" t="s">
        <v>588</v>
      </c>
      <c r="T82" s="12">
        <v>56</v>
      </c>
      <c r="U82" s="16" t="s">
        <v>306</v>
      </c>
      <c r="V82" s="12">
        <v>1997</v>
      </c>
      <c r="W82" s="12" t="s">
        <v>471</v>
      </c>
      <c r="X82" s="59" t="s">
        <v>894</v>
      </c>
      <c r="Y82" s="60" t="s">
        <v>906</v>
      </c>
      <c r="Z82" s="12"/>
      <c r="AA82" s="12"/>
      <c r="AB82" s="12"/>
      <c r="AC82" s="89" t="str">
        <f t="shared" si="5"/>
        <v>PR/C.56(1997)900</v>
      </c>
      <c r="AD82" s="89" t="str">
        <f t="shared" si="6"/>
        <v>G.C.Jon.1997</v>
      </c>
      <c r="AE82" s="88" t="str">
        <f>IF(COUNTIF(EXFOR!G$28:G$34,"*"&amp;AC82&amp;"*")&gt;0,"○",IF(COUNTIF(EXFOR!J$28:J$34,"*"&amp;W82&amp;"*"&amp;V82)&gt;0,"△","×"))</f>
        <v>×</v>
      </c>
    </row>
    <row r="83" spans="1:31" s="18" customFormat="1" ht="13.5">
      <c r="A83" s="12" t="str">
        <f t="shared" si="8"/>
        <v>26Mg(p,n)26Al</v>
      </c>
      <c r="B83" s="12">
        <f t="shared" si="8"/>
        <v>12</v>
      </c>
      <c r="C83" s="12">
        <f t="shared" si="8"/>
        <v>26</v>
      </c>
      <c r="D83" s="17" t="s">
        <v>693</v>
      </c>
      <c r="E83" s="17" t="s">
        <v>690</v>
      </c>
      <c r="F83" s="16"/>
      <c r="G83" s="22"/>
      <c r="H83" s="12"/>
      <c r="I83" s="12"/>
      <c r="J83" s="12"/>
      <c r="K83" s="12"/>
      <c r="L83" s="17"/>
      <c r="M83" s="12"/>
      <c r="N83" s="12"/>
      <c r="O83" s="12"/>
      <c r="P83" s="12"/>
      <c r="Q83" s="12"/>
      <c r="R83" s="61" t="s">
        <v>802</v>
      </c>
      <c r="S83" s="58" t="s">
        <v>588</v>
      </c>
      <c r="T83" s="12">
        <v>49</v>
      </c>
      <c r="U83" s="16" t="s">
        <v>307</v>
      </c>
      <c r="V83" s="12">
        <v>1994</v>
      </c>
      <c r="W83" s="12" t="s">
        <v>473</v>
      </c>
      <c r="X83" s="59" t="s">
        <v>472</v>
      </c>
      <c r="Y83" s="60" t="s">
        <v>907</v>
      </c>
      <c r="Z83" s="12"/>
      <c r="AA83" s="12"/>
      <c r="AB83" s="12"/>
      <c r="AC83" s="89" t="str">
        <f t="shared" si="5"/>
        <v>PR/C.49(1994)2401</v>
      </c>
      <c r="AD83" s="89" t="str">
        <f t="shared" si="6"/>
        <v>S.A.Brindhaban.1994</v>
      </c>
      <c r="AE83" s="88" t="str">
        <f>IF(COUNTIF(EXFOR!G$28:G$34,"*"&amp;AC83&amp;"*")&gt;0,"○",IF(COUNTIF(EXFOR!J$28:J$34,"*"&amp;W83&amp;"*"&amp;V83)&gt;0,"△","×"))</f>
        <v>×</v>
      </c>
    </row>
    <row r="84" spans="1:31" s="18" customFormat="1" ht="13.5">
      <c r="A84" s="12" t="str">
        <f t="shared" si="8"/>
        <v>26Mg(p,n)26Al</v>
      </c>
      <c r="B84" s="12">
        <f t="shared" si="8"/>
        <v>12</v>
      </c>
      <c r="C84" s="12">
        <f t="shared" si="8"/>
        <v>26</v>
      </c>
      <c r="D84" s="17" t="s">
        <v>693</v>
      </c>
      <c r="E84" s="17" t="s">
        <v>690</v>
      </c>
      <c r="F84" s="16"/>
      <c r="G84" s="16"/>
      <c r="H84" s="12"/>
      <c r="I84" s="12"/>
      <c r="J84" s="12"/>
      <c r="K84" s="12"/>
      <c r="L84" s="17"/>
      <c r="M84" s="12"/>
      <c r="N84" s="12"/>
      <c r="O84" s="12"/>
      <c r="P84" s="12"/>
      <c r="Q84" s="12"/>
      <c r="R84" s="61" t="s">
        <v>803</v>
      </c>
      <c r="S84" s="58" t="s">
        <v>588</v>
      </c>
      <c r="T84" s="12">
        <v>50</v>
      </c>
      <c r="U84" s="16" t="s">
        <v>308</v>
      </c>
      <c r="V84" s="12">
        <v>1994</v>
      </c>
      <c r="W84" s="12" t="s">
        <v>475</v>
      </c>
      <c r="X84" s="59" t="s">
        <v>474</v>
      </c>
      <c r="Y84" s="60" t="s">
        <v>908</v>
      </c>
      <c r="Z84" s="12"/>
      <c r="AA84" s="12"/>
      <c r="AB84" s="12"/>
      <c r="AC84" s="89" t="str">
        <f t="shared" si="5"/>
        <v>PR/C.50(1994)2466</v>
      </c>
      <c r="AD84" s="89" t="str">
        <f t="shared" si="6"/>
        <v>P.A.Amundsen.1994</v>
      </c>
      <c r="AE84" s="88" t="str">
        <f>IF(COUNTIF(EXFOR!G$28:G$34,"*"&amp;AC84&amp;"*")&gt;0,"○",IF(COUNTIF(EXFOR!J$28:J$34,"*"&amp;W84&amp;"*"&amp;V84)&gt;0,"△","×"))</f>
        <v>×</v>
      </c>
    </row>
    <row r="85" spans="1:31" s="18" customFormat="1" ht="13.5">
      <c r="A85" s="12" t="str">
        <f t="shared" si="8"/>
        <v>26Mg(p,n)26Al</v>
      </c>
      <c r="B85" s="12">
        <f t="shared" si="8"/>
        <v>12</v>
      </c>
      <c r="C85" s="12">
        <f t="shared" si="8"/>
        <v>26</v>
      </c>
      <c r="D85" s="17" t="s">
        <v>693</v>
      </c>
      <c r="E85" s="17" t="s">
        <v>690</v>
      </c>
      <c r="F85" s="16"/>
      <c r="G85" s="16"/>
      <c r="H85" s="12"/>
      <c r="I85" s="12"/>
      <c r="J85" s="12"/>
      <c r="K85" s="12"/>
      <c r="L85" s="17"/>
      <c r="M85" s="12"/>
      <c r="N85" s="12"/>
      <c r="O85" s="12"/>
      <c r="P85" s="12"/>
      <c r="Q85" s="12"/>
      <c r="R85" s="57" t="s">
        <v>804</v>
      </c>
      <c r="S85" s="58" t="s">
        <v>867</v>
      </c>
      <c r="T85" s="12"/>
      <c r="U85" s="22"/>
      <c r="V85" s="12">
        <v>1993</v>
      </c>
      <c r="W85" s="12" t="s">
        <v>477</v>
      </c>
      <c r="X85" s="59" t="s">
        <v>476</v>
      </c>
      <c r="Y85" s="60" t="s">
        <v>909</v>
      </c>
      <c r="Z85" s="12"/>
      <c r="AA85" s="12"/>
      <c r="AB85" s="12"/>
      <c r="AC85" s="89" t="str">
        <f t="shared" si="5"/>
        <v>Proc.6th Intern.Conf.on Nuclei Far from Stability + 9th Intern.Conf.on Atomic Masses and Fundamental Constants, Bernkastel-Kues, Germany, 19-24 July, 1992, R.Neugart, A.Wohr, Eds., p.777 (1993).(1993)</v>
      </c>
      <c r="AD85" s="89" t="str">
        <f t="shared" si="6"/>
        <v>P.H.Barker.1993</v>
      </c>
      <c r="AE85" s="88" t="str">
        <f>IF(COUNTIF(EXFOR!G$28:G$34,"*"&amp;AC85&amp;"*")&gt;0,"○",IF(COUNTIF(EXFOR!J$28:J$34,"*"&amp;W85&amp;"*"&amp;V85)&gt;0,"△","×"))</f>
        <v>×</v>
      </c>
    </row>
    <row r="86" spans="1:31" s="18" customFormat="1" ht="13.5">
      <c r="A86" s="12" t="str">
        <f t="shared" si="8"/>
        <v>26Mg(p,n)26Al</v>
      </c>
      <c r="B86" s="12">
        <f t="shared" si="8"/>
        <v>12</v>
      </c>
      <c r="C86" s="12">
        <f t="shared" si="8"/>
        <v>26</v>
      </c>
      <c r="D86" s="17" t="s">
        <v>693</v>
      </c>
      <c r="E86" s="17" t="s">
        <v>690</v>
      </c>
      <c r="F86" s="16"/>
      <c r="G86" s="2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61" t="s">
        <v>805</v>
      </c>
      <c r="S86" s="58" t="s">
        <v>588</v>
      </c>
      <c r="T86" s="12">
        <v>41</v>
      </c>
      <c r="U86" s="16" t="s">
        <v>309</v>
      </c>
      <c r="V86" s="12">
        <v>1990</v>
      </c>
      <c r="W86" s="12" t="s">
        <v>468</v>
      </c>
      <c r="X86" s="59" t="s">
        <v>478</v>
      </c>
      <c r="Y86" s="60" t="s">
        <v>910</v>
      </c>
      <c r="Z86" s="12"/>
      <c r="AA86" s="12"/>
      <c r="AB86" s="12"/>
      <c r="AC86" s="89" t="str">
        <f t="shared" si="5"/>
        <v>PR/C.41(1990)2414</v>
      </c>
      <c r="AD86" s="89" t="str">
        <f t="shared" si="6"/>
        <v>H.Orihara.1990</v>
      </c>
      <c r="AE86" s="88" t="str">
        <f>IF(COUNTIF(EXFOR!G$28:G$34,"*"&amp;AC86&amp;"*")&gt;0,"○",IF(COUNTIF(EXFOR!J$28:J$34,"*"&amp;W86&amp;"*"&amp;V86)&gt;0,"△","×"))</f>
        <v>×</v>
      </c>
    </row>
    <row r="87" spans="1:31" s="18" customFormat="1" ht="13.5">
      <c r="A87" s="12" t="str">
        <f t="shared" si="8"/>
        <v>26Mg(p,n)26Al</v>
      </c>
      <c r="B87" s="12">
        <f t="shared" si="8"/>
        <v>12</v>
      </c>
      <c r="C87" s="12">
        <f t="shared" si="8"/>
        <v>26</v>
      </c>
      <c r="D87" s="17" t="s">
        <v>693</v>
      </c>
      <c r="E87" s="17" t="s">
        <v>690</v>
      </c>
      <c r="F87" s="16"/>
      <c r="G87" s="16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57" t="s">
        <v>806</v>
      </c>
      <c r="S87" s="58" t="s">
        <v>592</v>
      </c>
      <c r="T87" s="12">
        <v>490</v>
      </c>
      <c r="U87" s="16" t="s">
        <v>310</v>
      </c>
      <c r="V87" s="12">
        <v>1988</v>
      </c>
      <c r="W87" s="12" t="s">
        <v>480</v>
      </c>
      <c r="X87" s="59" t="s">
        <v>479</v>
      </c>
      <c r="Y87" s="60" t="s">
        <v>911</v>
      </c>
      <c r="Z87" s="12"/>
      <c r="AA87" s="12"/>
      <c r="AB87" s="12"/>
      <c r="AC87" s="89" t="str">
        <f t="shared" si="5"/>
        <v>NP/A.490(1988)371</v>
      </c>
      <c r="AD87" s="89" t="str">
        <f t="shared" si="6"/>
        <v>G.Mairle.1988</v>
      </c>
      <c r="AE87" s="88" t="str">
        <f>IF(COUNTIF(EXFOR!G$28:G$34,"*"&amp;AC87&amp;"*")&gt;0,"○",IF(COUNTIF(EXFOR!J$28:J$34,"*"&amp;W87&amp;"*"&amp;V87)&gt;0,"△","×"))</f>
        <v>×</v>
      </c>
    </row>
    <row r="88" spans="1:31" s="18" customFormat="1" ht="13.5">
      <c r="A88" s="12" t="str">
        <f t="shared" si="8"/>
        <v>26Mg(p,n)26Al</v>
      </c>
      <c r="B88" s="12">
        <f t="shared" si="8"/>
        <v>12</v>
      </c>
      <c r="C88" s="12">
        <f t="shared" si="8"/>
        <v>26</v>
      </c>
      <c r="D88" s="17" t="s">
        <v>693</v>
      </c>
      <c r="E88" s="17" t="s">
        <v>690</v>
      </c>
      <c r="F88" s="16"/>
      <c r="G88" s="16"/>
      <c r="H88" s="12"/>
      <c r="I88" s="12"/>
      <c r="J88" s="12"/>
      <c r="K88" s="12"/>
      <c r="L88" s="17"/>
      <c r="M88" s="12"/>
      <c r="N88" s="12"/>
      <c r="O88" s="12"/>
      <c r="P88" s="12"/>
      <c r="Q88" s="12"/>
      <c r="R88" s="61" t="s">
        <v>807</v>
      </c>
      <c r="S88" s="58" t="s">
        <v>588</v>
      </c>
      <c r="T88" s="12"/>
      <c r="U88" s="22"/>
      <c r="V88" s="12">
        <v>1988</v>
      </c>
      <c r="W88" s="12" t="s">
        <v>482</v>
      </c>
      <c r="X88" s="59" t="s">
        <v>481</v>
      </c>
      <c r="Y88" s="60" t="s">
        <v>912</v>
      </c>
      <c r="Z88" s="12"/>
      <c r="AA88" s="12"/>
      <c r="AB88" s="12"/>
      <c r="AC88" s="89" t="str">
        <f t="shared" si="5"/>
        <v>PR/C.(1988)</v>
      </c>
      <c r="AD88" s="89" t="str">
        <f t="shared" si="6"/>
        <v>C.Lebo.1988</v>
      </c>
      <c r="AE88" s="88" t="str">
        <f>IF(COUNTIF(EXFOR!G$28:G$34,"*"&amp;AC88&amp;"*")&gt;0,"○",IF(COUNTIF(EXFOR!J$28:J$34,"*"&amp;W88&amp;"*"&amp;V88)&gt;0,"△","×"))</f>
        <v>×</v>
      </c>
    </row>
    <row r="89" spans="1:31" s="18" customFormat="1" ht="13.5">
      <c r="A89" s="12" t="str">
        <f t="shared" si="8"/>
        <v>26Mg(p,n)26Al</v>
      </c>
      <c r="B89" s="12">
        <f t="shared" si="8"/>
        <v>12</v>
      </c>
      <c r="C89" s="12">
        <f t="shared" si="8"/>
        <v>26</v>
      </c>
      <c r="D89" s="17" t="s">
        <v>693</v>
      </c>
      <c r="E89" s="17" t="s">
        <v>690</v>
      </c>
      <c r="F89" s="16"/>
      <c r="G89" s="2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61" t="s">
        <v>808</v>
      </c>
      <c r="S89" s="58" t="s">
        <v>588</v>
      </c>
      <c r="T89" s="12">
        <v>35</v>
      </c>
      <c r="U89" s="16" t="s">
        <v>311</v>
      </c>
      <c r="V89" s="12">
        <v>1987</v>
      </c>
      <c r="W89" s="12" t="s">
        <v>898</v>
      </c>
      <c r="X89" s="59" t="s">
        <v>483</v>
      </c>
      <c r="Y89" s="60" t="s">
        <v>913</v>
      </c>
      <c r="Z89" s="12"/>
      <c r="AA89" s="12"/>
      <c r="AB89" s="12"/>
      <c r="AC89" s="89" t="str">
        <f t="shared" si="5"/>
        <v>PR/C.35(1987)45</v>
      </c>
      <c r="AD89" s="89" t="str">
        <f t="shared" si="6"/>
        <v>R.T.Skelton.1987</v>
      </c>
      <c r="AE89" s="88" t="str">
        <f>IF(COUNTIF(EXFOR!G$28:G$34,"*"&amp;AC89&amp;"*")&gt;0,"○",IF(COUNTIF(EXFOR!J$28:J$34,"*"&amp;W89&amp;"*"&amp;V89)&gt;0,"△","×"))</f>
        <v>○</v>
      </c>
    </row>
    <row r="90" spans="1:31" s="18" customFormat="1" ht="13.5">
      <c r="A90" s="12" t="str">
        <f t="shared" si="8"/>
        <v>26Mg(p,n)26Al</v>
      </c>
      <c r="B90" s="12">
        <f t="shared" si="8"/>
        <v>12</v>
      </c>
      <c r="C90" s="12">
        <f t="shared" si="8"/>
        <v>26</v>
      </c>
      <c r="D90" s="17" t="s">
        <v>693</v>
      </c>
      <c r="E90" s="17" t="s">
        <v>690</v>
      </c>
      <c r="F90" s="16"/>
      <c r="G90" s="16"/>
      <c r="H90" s="12"/>
      <c r="I90" s="12"/>
      <c r="J90" s="12"/>
      <c r="K90" s="12"/>
      <c r="L90" s="17"/>
      <c r="M90" s="12"/>
      <c r="N90" s="12"/>
      <c r="O90" s="12"/>
      <c r="P90" s="12"/>
      <c r="Q90" s="12"/>
      <c r="R90" s="57" t="s">
        <v>712</v>
      </c>
      <c r="S90" s="58" t="s">
        <v>597</v>
      </c>
      <c r="T90" s="12">
        <v>28</v>
      </c>
      <c r="U90" s="16" t="s">
        <v>283</v>
      </c>
      <c r="V90" s="12">
        <v>1987</v>
      </c>
      <c r="W90" s="12" t="s">
        <v>429</v>
      </c>
      <c r="X90" s="59" t="s">
        <v>428</v>
      </c>
      <c r="Y90" s="60" t="s">
        <v>775</v>
      </c>
      <c r="Z90" s="12"/>
      <c r="AA90" s="12"/>
      <c r="AB90" s="12"/>
      <c r="AC90" s="89" t="str">
        <f t="shared" si="5"/>
        <v>NIM/B.28(1987)199</v>
      </c>
      <c r="AD90" s="89" t="str">
        <f t="shared" si="6"/>
        <v>J.Raisanen.1987</v>
      </c>
      <c r="AE90" s="88" t="str">
        <f>IF(COUNTIF(EXFOR!G$28:G$34,"*"&amp;AC90&amp;"*")&gt;0,"○",IF(COUNTIF(EXFOR!J$28:J$34,"*"&amp;W90&amp;"*"&amp;V90)&gt;0,"△","×"))</f>
        <v>×</v>
      </c>
    </row>
    <row r="91" spans="1:31" s="18" customFormat="1" ht="13.5">
      <c r="A91" s="12" t="str">
        <f t="shared" si="8"/>
        <v>26Mg(p,n)26Al</v>
      </c>
      <c r="B91" s="12">
        <f t="shared" si="8"/>
        <v>12</v>
      </c>
      <c r="C91" s="12">
        <f t="shared" si="8"/>
        <v>26</v>
      </c>
      <c r="D91" s="17" t="s">
        <v>693</v>
      </c>
      <c r="E91" s="17" t="s">
        <v>690</v>
      </c>
      <c r="F91" s="16"/>
      <c r="G91" s="2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57" t="s">
        <v>809</v>
      </c>
      <c r="S91" s="58" t="s">
        <v>868</v>
      </c>
      <c r="T91" s="12"/>
      <c r="U91" s="22"/>
      <c r="V91" s="12">
        <v>1987</v>
      </c>
      <c r="W91" s="12" t="s">
        <v>468</v>
      </c>
      <c r="X91" s="59" t="s">
        <v>484</v>
      </c>
      <c r="Y91" s="60" t="s">
        <v>914</v>
      </c>
      <c r="Z91" s="12"/>
      <c r="AA91" s="12"/>
      <c r="AB91" s="12"/>
      <c r="AC91" s="89" t="str">
        <f t="shared" si="5"/>
        <v>Cyclotron Rad.Center, Tohoku Univ., Ann.Rept., 1986, p.29 (1987).(1987)</v>
      </c>
      <c r="AD91" s="89" t="str">
        <f t="shared" si="6"/>
        <v>H.Orihara.1987</v>
      </c>
      <c r="AE91" s="88" t="str">
        <f>IF(COUNTIF(EXFOR!G$28:G$34,"*"&amp;AC91&amp;"*")&gt;0,"○",IF(COUNTIF(EXFOR!J$28:J$34,"*"&amp;W91&amp;"*"&amp;V91)&gt;0,"△","×"))</f>
        <v>×</v>
      </c>
    </row>
    <row r="92" spans="1:31" s="18" customFormat="1" ht="13.5">
      <c r="A92" s="12" t="str">
        <f t="shared" si="8"/>
        <v>26Mg(p,n)26Al</v>
      </c>
      <c r="B92" s="12">
        <f t="shared" si="8"/>
        <v>12</v>
      </c>
      <c r="C92" s="12">
        <f t="shared" si="8"/>
        <v>26</v>
      </c>
      <c r="D92" s="17" t="s">
        <v>693</v>
      </c>
      <c r="E92" s="17" t="s">
        <v>690</v>
      </c>
      <c r="F92" s="16"/>
      <c r="G92" s="16"/>
      <c r="H92" s="17"/>
      <c r="I92" s="12"/>
      <c r="J92" s="12"/>
      <c r="K92" s="12"/>
      <c r="L92" s="17"/>
      <c r="M92" s="12"/>
      <c r="N92" s="12"/>
      <c r="O92" s="12"/>
      <c r="P92" s="12"/>
      <c r="Q92" s="12"/>
      <c r="R92" s="61" t="s">
        <v>810</v>
      </c>
      <c r="S92" s="58" t="s">
        <v>588</v>
      </c>
      <c r="T92" s="12">
        <v>35</v>
      </c>
      <c r="U92" s="16" t="s">
        <v>312</v>
      </c>
      <c r="V92" s="12">
        <v>1987</v>
      </c>
      <c r="W92" s="12" t="s">
        <v>486</v>
      </c>
      <c r="X92" s="59" t="s">
        <v>485</v>
      </c>
      <c r="Y92" s="60" t="s">
        <v>915</v>
      </c>
      <c r="Z92" s="12"/>
      <c r="AA92" s="12"/>
      <c r="AB92" s="12"/>
      <c r="AC92" s="89" t="str">
        <f t="shared" si="5"/>
        <v>PR/C.35(1987)2011</v>
      </c>
      <c r="AD92" s="89" t="str">
        <f t="shared" si="6"/>
        <v>R.Madey.1987</v>
      </c>
      <c r="AE92" s="88" t="str">
        <f>IF(COUNTIF(EXFOR!G$28:G$34,"*"&amp;AC92&amp;"*")&gt;0,"○",IF(COUNTIF(EXFOR!J$28:J$34,"*"&amp;W92&amp;"*"&amp;V92)&gt;0,"△","×"))</f>
        <v>×</v>
      </c>
    </row>
    <row r="93" spans="1:31" s="18" customFormat="1" ht="13.5">
      <c r="A93" s="12" t="str">
        <f t="shared" si="8"/>
        <v>26Mg(p,n)26Al</v>
      </c>
      <c r="B93" s="12">
        <f t="shared" si="8"/>
        <v>12</v>
      </c>
      <c r="C93" s="12">
        <f t="shared" si="8"/>
        <v>26</v>
      </c>
      <c r="D93" s="17" t="s">
        <v>693</v>
      </c>
      <c r="E93" s="17" t="s">
        <v>690</v>
      </c>
      <c r="F93" s="16"/>
      <c r="G93" s="16"/>
      <c r="H93" s="17"/>
      <c r="I93" s="12"/>
      <c r="J93" s="12"/>
      <c r="K93" s="12"/>
      <c r="L93" s="17"/>
      <c r="M93" s="12"/>
      <c r="N93" s="12"/>
      <c r="O93" s="12"/>
      <c r="P93" s="12"/>
      <c r="Q93" s="12"/>
      <c r="R93" s="61" t="s">
        <v>810</v>
      </c>
      <c r="S93" s="58" t="s">
        <v>11</v>
      </c>
      <c r="T93" s="12">
        <v>36</v>
      </c>
      <c r="U93" s="16" t="s">
        <v>10</v>
      </c>
      <c r="V93" s="12">
        <v>1987</v>
      </c>
      <c r="W93" s="12" t="s">
        <v>486</v>
      </c>
      <c r="X93" s="59" t="s">
        <v>485</v>
      </c>
      <c r="Y93" s="60" t="s">
        <v>915</v>
      </c>
      <c r="Z93" s="12"/>
      <c r="AA93" s="12"/>
      <c r="AB93" s="12"/>
      <c r="AC93" s="89" t="str">
        <f t="shared" si="5"/>
        <v>Erratum PR/C.36(1987)1647</v>
      </c>
      <c r="AD93" s="89" t="str">
        <f t="shared" si="6"/>
        <v>R.Madey.1987</v>
      </c>
      <c r="AE93" s="88" t="str">
        <f>IF(COUNTIF(EXFOR!G$28:G$34,"*"&amp;AC93&amp;"*")&gt;0,"○",IF(COUNTIF(EXFOR!J$28:J$34,"*"&amp;W93&amp;"*"&amp;V93)&gt;0,"△","×"))</f>
        <v>×</v>
      </c>
    </row>
    <row r="94" spans="1:31" s="18" customFormat="1" ht="13.5">
      <c r="A94" s="12" t="str">
        <f t="shared" si="8"/>
        <v>26Mg(p,n)26Al</v>
      </c>
      <c r="B94" s="12">
        <f t="shared" si="8"/>
        <v>12</v>
      </c>
      <c r="C94" s="12">
        <f t="shared" si="8"/>
        <v>26</v>
      </c>
      <c r="D94" s="17" t="s">
        <v>693</v>
      </c>
      <c r="E94" s="17" t="s">
        <v>690</v>
      </c>
      <c r="F94" s="16"/>
      <c r="G94" s="22"/>
      <c r="H94" s="17"/>
      <c r="I94" s="12"/>
      <c r="J94" s="17"/>
      <c r="K94" s="12"/>
      <c r="L94" s="12"/>
      <c r="M94" s="12"/>
      <c r="N94" s="12"/>
      <c r="O94" s="12"/>
      <c r="P94" s="12"/>
      <c r="Q94" s="12"/>
      <c r="R94" s="57" t="s">
        <v>811</v>
      </c>
      <c r="S94" s="58" t="s">
        <v>592</v>
      </c>
      <c r="T94" s="12">
        <v>467</v>
      </c>
      <c r="U94" s="16" t="s">
        <v>313</v>
      </c>
      <c r="V94" s="12">
        <v>1987</v>
      </c>
      <c r="W94" s="12" t="s">
        <v>901</v>
      </c>
      <c r="X94" s="59" t="s">
        <v>487</v>
      </c>
      <c r="Y94" s="60" t="s">
        <v>916</v>
      </c>
      <c r="Z94" s="12"/>
      <c r="AA94" s="12"/>
      <c r="AB94" s="12"/>
      <c r="AC94" s="89" t="str">
        <f t="shared" si="5"/>
        <v>NP/A.467(1987)511</v>
      </c>
      <c r="AD94" s="89" t="str">
        <f t="shared" si="6"/>
        <v>G.Doukellis.1987</v>
      </c>
      <c r="AE94" s="88" t="str">
        <f>IF(COUNTIF(EXFOR!G$28:G$34,"*"&amp;AC94&amp;"*")&gt;0,"○",IF(COUNTIF(EXFOR!J$28:J$34,"*"&amp;W94&amp;"*"&amp;V94)&gt;0,"△","×"))</f>
        <v>×</v>
      </c>
    </row>
    <row r="95" spans="1:31" s="18" customFormat="1" ht="13.5">
      <c r="A95" s="12" t="str">
        <f t="shared" si="8"/>
        <v>26Mg(p,n)26Al</v>
      </c>
      <c r="B95" s="12">
        <f t="shared" si="8"/>
        <v>12</v>
      </c>
      <c r="C95" s="12">
        <f t="shared" si="8"/>
        <v>26</v>
      </c>
      <c r="D95" s="17" t="s">
        <v>693</v>
      </c>
      <c r="E95" s="17" t="s">
        <v>690</v>
      </c>
      <c r="F95" s="16"/>
      <c r="G95" s="22"/>
      <c r="H95" s="17"/>
      <c r="I95" s="12"/>
      <c r="J95" s="12"/>
      <c r="K95" s="12"/>
      <c r="L95" s="12"/>
      <c r="M95" s="12"/>
      <c r="N95" s="12"/>
      <c r="O95" s="12"/>
      <c r="P95" s="12"/>
      <c r="Q95" s="12"/>
      <c r="R95" s="57" t="s">
        <v>812</v>
      </c>
      <c r="S95" s="58" t="s">
        <v>600</v>
      </c>
      <c r="T95" s="17" t="s">
        <v>314</v>
      </c>
      <c r="U95" s="16" t="s">
        <v>315</v>
      </c>
      <c r="V95" s="12">
        <v>1986</v>
      </c>
      <c r="W95" s="12" t="s">
        <v>901</v>
      </c>
      <c r="X95" s="59" t="s">
        <v>896</v>
      </c>
      <c r="Y95" s="60" t="s">
        <v>917</v>
      </c>
      <c r="Z95" s="12"/>
      <c r="AA95" s="12"/>
      <c r="AB95" s="12"/>
      <c r="AC95" s="89" t="str">
        <f t="shared" si="5"/>
        <v>BAP.31,No4(1986)787,BI8</v>
      </c>
      <c r="AD95" s="89" t="str">
        <f t="shared" si="6"/>
        <v>G.Doukellis.1986</v>
      </c>
      <c r="AE95" s="88" t="str">
        <f>IF(COUNTIF(EXFOR!G$28:G$34,"*"&amp;AC95&amp;"*")&gt;0,"○",IF(COUNTIF(EXFOR!J$28:J$34,"*"&amp;W95&amp;"*"&amp;V95)&gt;0,"△","×"))</f>
        <v>×</v>
      </c>
    </row>
    <row r="96" spans="1:31" s="18" customFormat="1" ht="13.5">
      <c r="A96" s="12" t="str">
        <f t="shared" si="8"/>
        <v>26Mg(p,n)26Al</v>
      </c>
      <c r="B96" s="12">
        <f t="shared" si="8"/>
        <v>12</v>
      </c>
      <c r="C96" s="12">
        <f t="shared" si="8"/>
        <v>26</v>
      </c>
      <c r="D96" s="17" t="s">
        <v>693</v>
      </c>
      <c r="E96" s="17" t="s">
        <v>690</v>
      </c>
      <c r="F96" s="16"/>
      <c r="G96" s="2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57" t="s">
        <v>813</v>
      </c>
      <c r="S96" s="58" t="s">
        <v>869</v>
      </c>
      <c r="T96" s="12">
        <v>46</v>
      </c>
      <c r="U96" s="16" t="s">
        <v>316</v>
      </c>
      <c r="V96" s="12">
        <v>1986</v>
      </c>
      <c r="W96" s="12" t="s">
        <v>897</v>
      </c>
      <c r="X96" s="59" t="s">
        <v>488</v>
      </c>
      <c r="Y96" s="60" t="s">
        <v>918</v>
      </c>
      <c r="Z96" s="12"/>
      <c r="AA96" s="12"/>
      <c r="AB96" s="12"/>
      <c r="AC96" s="89" t="str">
        <f t="shared" si="5"/>
        <v>Diss.Abst.Int. 46B, 2707 (1986).46(1986)2707</v>
      </c>
      <c r="AD96" s="89" t="str">
        <f t="shared" si="6"/>
        <v>D.L.Aron.1986</v>
      </c>
      <c r="AE96" s="88" t="str">
        <f>IF(COUNTIF(EXFOR!G$28:G$34,"*"&amp;AC96&amp;"*")&gt;0,"○",IF(COUNTIF(EXFOR!J$28:J$34,"*"&amp;W96&amp;"*"&amp;V96)&gt;0,"△","×"))</f>
        <v>×</v>
      </c>
    </row>
    <row r="97" spans="1:31" s="18" customFormat="1" ht="13.5">
      <c r="A97" s="12" t="str">
        <f t="shared" si="8"/>
        <v>26Mg(p,n)26Al</v>
      </c>
      <c r="B97" s="12">
        <f t="shared" si="8"/>
        <v>12</v>
      </c>
      <c r="C97" s="12">
        <f t="shared" si="8"/>
        <v>26</v>
      </c>
      <c r="D97" s="17" t="s">
        <v>693</v>
      </c>
      <c r="E97" s="17" t="s">
        <v>690</v>
      </c>
      <c r="F97" s="22"/>
      <c r="G97" s="22"/>
      <c r="H97" s="12"/>
      <c r="I97" s="12"/>
      <c r="J97" s="12"/>
      <c r="K97" s="12"/>
      <c r="L97" s="17"/>
      <c r="M97" s="12"/>
      <c r="N97" s="12"/>
      <c r="O97" s="12"/>
      <c r="P97" s="12"/>
      <c r="Q97" s="12"/>
      <c r="R97" s="57" t="s">
        <v>814</v>
      </c>
      <c r="S97" s="58" t="s">
        <v>870</v>
      </c>
      <c r="T97" s="12"/>
      <c r="U97" s="22"/>
      <c r="V97" s="12">
        <v>1986</v>
      </c>
      <c r="W97" s="12" t="s">
        <v>490</v>
      </c>
      <c r="X97" s="59" t="s">
        <v>489</v>
      </c>
      <c r="Y97" s="60" t="s">
        <v>919</v>
      </c>
      <c r="Z97" s="12"/>
      <c r="AA97" s="12"/>
      <c r="AB97" s="12"/>
      <c r="AC97" s="89" t="str">
        <f t="shared" si="5"/>
        <v>Proc.Intern.Nuclear Physics Conference, Harrogate, U.K., p.33 (1986).(1986)</v>
      </c>
      <c r="AD97" s="89" t="str">
        <f t="shared" si="6"/>
        <v>B.D.Anderson.1986</v>
      </c>
      <c r="AE97" s="88" t="str">
        <f>IF(COUNTIF(EXFOR!G$28:G$34,"*"&amp;AC97&amp;"*")&gt;0,"○",IF(COUNTIF(EXFOR!J$28:J$34,"*"&amp;W97&amp;"*"&amp;V97)&gt;0,"△","×"))</f>
        <v>×</v>
      </c>
    </row>
    <row r="98" spans="1:31" s="18" customFormat="1" ht="13.5">
      <c r="A98" s="12" t="str">
        <f t="shared" si="8"/>
        <v>26Mg(p,n)26Al</v>
      </c>
      <c r="B98" s="12">
        <f t="shared" si="8"/>
        <v>12</v>
      </c>
      <c r="C98" s="12">
        <f t="shared" si="8"/>
        <v>26</v>
      </c>
      <c r="D98" s="17" t="s">
        <v>693</v>
      </c>
      <c r="E98" s="17" t="s">
        <v>690</v>
      </c>
      <c r="F98" s="16"/>
      <c r="G98" s="16"/>
      <c r="H98" s="17"/>
      <c r="I98" s="12"/>
      <c r="J98" s="12"/>
      <c r="K98" s="12"/>
      <c r="L98" s="17"/>
      <c r="M98" s="12"/>
      <c r="N98" s="12"/>
      <c r="O98" s="12"/>
      <c r="P98" s="12"/>
      <c r="Q98" s="12"/>
      <c r="R98" s="61" t="s">
        <v>815</v>
      </c>
      <c r="S98" s="58" t="s">
        <v>9</v>
      </c>
      <c r="T98" s="12">
        <v>55</v>
      </c>
      <c r="U98" s="16" t="s">
        <v>317</v>
      </c>
      <c r="V98" s="12">
        <v>1985</v>
      </c>
      <c r="W98" s="12" t="s">
        <v>492</v>
      </c>
      <c r="X98" s="59" t="s">
        <v>491</v>
      </c>
      <c r="Y98" s="60" t="s">
        <v>920</v>
      </c>
      <c r="Z98" s="12"/>
      <c r="AA98" s="12"/>
      <c r="AB98" s="12"/>
      <c r="AC98" s="89" t="str">
        <f t="shared" si="5"/>
        <v>PL/B.55(1985)1369</v>
      </c>
      <c r="AD98" s="89" t="str">
        <f t="shared" si="6"/>
        <v>J.W.Watson.1985</v>
      </c>
      <c r="AE98" s="88" t="str">
        <f>IF(COUNTIF(EXFOR!G$28:G$34,"*"&amp;AC98&amp;"*")&gt;0,"○",IF(COUNTIF(EXFOR!J$28:J$34,"*"&amp;W98&amp;"*"&amp;V98)&gt;0,"△","×"))</f>
        <v>×</v>
      </c>
    </row>
    <row r="99" spans="1:31" s="18" customFormat="1" ht="13.5">
      <c r="A99" s="12" t="str">
        <f t="shared" si="8"/>
        <v>26Mg(p,n)26Al</v>
      </c>
      <c r="B99" s="12">
        <f t="shared" si="8"/>
        <v>12</v>
      </c>
      <c r="C99" s="12">
        <f t="shared" si="8"/>
        <v>26</v>
      </c>
      <c r="D99" s="17" t="s">
        <v>693</v>
      </c>
      <c r="E99" s="17" t="s">
        <v>690</v>
      </c>
      <c r="F99" s="16"/>
      <c r="G99" s="16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57" t="s">
        <v>816</v>
      </c>
      <c r="S99" s="58" t="s">
        <v>600</v>
      </c>
      <c r="T99" s="17" t="s">
        <v>318</v>
      </c>
      <c r="U99" s="16" t="s">
        <v>319</v>
      </c>
      <c r="V99" s="12">
        <v>1985</v>
      </c>
      <c r="W99" s="12" t="s">
        <v>494</v>
      </c>
      <c r="X99" s="59" t="s">
        <v>493</v>
      </c>
      <c r="Y99" s="60" t="s">
        <v>921</v>
      </c>
      <c r="Z99" s="12"/>
      <c r="AA99" s="12"/>
      <c r="AB99" s="12"/>
      <c r="AC99" s="89" t="str">
        <f t="shared" si="5"/>
        <v>BAP.30,No8(1985)1255,BB4</v>
      </c>
      <c r="AD99" s="89" t="str">
        <f t="shared" si="6"/>
        <v>T.N.Taddeucci.1985</v>
      </c>
      <c r="AE99" s="88" t="str">
        <f>IF(COUNTIF(EXFOR!G$28:G$34,"*"&amp;AC99&amp;"*")&gt;0,"○",IF(COUNTIF(EXFOR!J$28:J$34,"*"&amp;W99&amp;"*"&amp;V99)&gt;0,"△","×"))</f>
        <v>×</v>
      </c>
    </row>
    <row r="100" spans="1:31" s="18" customFormat="1" ht="13.5">
      <c r="A100" s="12" t="str">
        <f t="shared" si="8"/>
        <v>26Mg(p,n)26Al</v>
      </c>
      <c r="B100" s="12">
        <f t="shared" si="8"/>
        <v>12</v>
      </c>
      <c r="C100" s="12">
        <f t="shared" si="8"/>
        <v>26</v>
      </c>
      <c r="D100" s="17" t="s">
        <v>693</v>
      </c>
      <c r="E100" s="17" t="s">
        <v>690</v>
      </c>
      <c r="F100" s="22"/>
      <c r="G100" s="22"/>
      <c r="H100" s="17"/>
      <c r="I100" s="12"/>
      <c r="J100" s="12"/>
      <c r="K100" s="12"/>
      <c r="L100" s="12"/>
      <c r="M100" s="12"/>
      <c r="N100" s="12"/>
      <c r="O100" s="12"/>
      <c r="P100" s="12"/>
      <c r="Q100" s="12"/>
      <c r="R100" s="57" t="s">
        <v>817</v>
      </c>
      <c r="S100" s="58" t="s">
        <v>871</v>
      </c>
      <c r="T100" s="12">
        <v>46</v>
      </c>
      <c r="U100" s="16" t="s">
        <v>320</v>
      </c>
      <c r="V100" s="12">
        <v>1985</v>
      </c>
      <c r="W100" s="12" t="s">
        <v>898</v>
      </c>
      <c r="X100" s="59" t="s">
        <v>495</v>
      </c>
      <c r="Y100" s="60" t="s">
        <v>922</v>
      </c>
      <c r="Z100" s="12"/>
      <c r="AA100" s="12"/>
      <c r="AB100" s="12"/>
      <c r="AC100" s="89" t="str">
        <f t="shared" si="5"/>
        <v>Diss.Abst.Int. 46B, 561 (1985).46(1985)561</v>
      </c>
      <c r="AD100" s="89" t="str">
        <f t="shared" si="6"/>
        <v>R.T.Skelton.1985</v>
      </c>
      <c r="AE100" s="88" t="str">
        <f>IF(COUNTIF(EXFOR!G$28:G$34,"*"&amp;AC100&amp;"*")&gt;0,"○",IF(COUNTIF(EXFOR!J$28:J$34,"*"&amp;W100&amp;"*"&amp;V100)&gt;0,"△","×"))</f>
        <v>×</v>
      </c>
    </row>
    <row r="101" spans="1:31" s="18" customFormat="1" ht="13.5">
      <c r="A101" s="12" t="str">
        <f t="shared" si="8"/>
        <v>26Mg(p,n)26Al</v>
      </c>
      <c r="B101" s="12">
        <f t="shared" si="8"/>
        <v>12</v>
      </c>
      <c r="C101" s="12">
        <f t="shared" si="8"/>
        <v>26</v>
      </c>
      <c r="D101" s="17" t="s">
        <v>693</v>
      </c>
      <c r="E101" s="17" t="s">
        <v>690</v>
      </c>
      <c r="F101" s="22"/>
      <c r="G101" s="22"/>
      <c r="H101" s="17"/>
      <c r="I101" s="12"/>
      <c r="J101" s="12"/>
      <c r="K101" s="12"/>
      <c r="L101" s="12"/>
      <c r="M101" s="12"/>
      <c r="N101" s="12"/>
      <c r="O101" s="12"/>
      <c r="P101" s="12"/>
      <c r="Q101" s="12"/>
      <c r="R101" s="57" t="s">
        <v>818</v>
      </c>
      <c r="S101" s="58" t="s">
        <v>598</v>
      </c>
      <c r="T101" s="12">
        <v>271</v>
      </c>
      <c r="U101" s="16" t="s">
        <v>321</v>
      </c>
      <c r="V101" s="12">
        <v>1983</v>
      </c>
      <c r="W101" s="12" t="s">
        <v>898</v>
      </c>
      <c r="X101" s="59" t="s">
        <v>895</v>
      </c>
      <c r="Y101" s="60" t="s">
        <v>923</v>
      </c>
      <c r="Z101" s="12"/>
      <c r="AA101" s="12"/>
      <c r="AB101" s="12"/>
      <c r="AC101" s="89" t="str">
        <f t="shared" si="5"/>
        <v>AJ.271(1983)404</v>
      </c>
      <c r="AD101" s="89" t="str">
        <f t="shared" si="6"/>
        <v>R.T.Skelton.1983</v>
      </c>
      <c r="AE101" s="88" t="str">
        <f>IF(COUNTIF(EXFOR!G$28:G$34,"*"&amp;AC101&amp;"*")&gt;0,"○",IF(COUNTIF(EXFOR!J$28:J$34,"*"&amp;W101&amp;"*"&amp;V101)&gt;0,"△","×"))</f>
        <v>×</v>
      </c>
    </row>
    <row r="102" spans="1:31" s="18" customFormat="1" ht="13.5">
      <c r="A102" s="12" t="str">
        <f t="shared" si="8"/>
        <v>26Mg(p,n)26Al</v>
      </c>
      <c r="B102" s="12">
        <f t="shared" si="8"/>
        <v>12</v>
      </c>
      <c r="C102" s="12">
        <f t="shared" si="8"/>
        <v>26</v>
      </c>
      <c r="D102" s="17" t="s">
        <v>693</v>
      </c>
      <c r="E102" s="17" t="s">
        <v>690</v>
      </c>
      <c r="F102" s="22"/>
      <c r="G102" s="22"/>
      <c r="H102" s="17"/>
      <c r="I102" s="12"/>
      <c r="J102" s="12"/>
      <c r="K102" s="12"/>
      <c r="L102" s="12"/>
      <c r="M102" s="12"/>
      <c r="N102" s="12"/>
      <c r="O102" s="12"/>
      <c r="P102" s="12"/>
      <c r="Q102" s="12"/>
      <c r="R102" s="57" t="s">
        <v>818</v>
      </c>
      <c r="S102" s="58" t="s">
        <v>13</v>
      </c>
      <c r="T102" s="12">
        <v>308</v>
      </c>
      <c r="U102" s="16" t="s">
        <v>12</v>
      </c>
      <c r="V102" s="12">
        <v>1986</v>
      </c>
      <c r="W102" s="12" t="s">
        <v>898</v>
      </c>
      <c r="X102" s="59" t="s">
        <v>895</v>
      </c>
      <c r="Y102" s="60" t="s">
        <v>923</v>
      </c>
      <c r="Z102" s="12"/>
      <c r="AA102" s="12"/>
      <c r="AB102" s="12"/>
      <c r="AC102" s="89" t="str">
        <f t="shared" si="5"/>
        <v>Erratum AJ.308(1986)485</v>
      </c>
      <c r="AD102" s="89" t="str">
        <f t="shared" si="6"/>
        <v>R.T.Skelton.1986</v>
      </c>
      <c r="AE102" s="88" t="str">
        <f>IF(COUNTIF(EXFOR!G$28:G$34,"*"&amp;AC102&amp;"*")&gt;0,"○",IF(COUNTIF(EXFOR!J$28:J$34,"*"&amp;W102&amp;"*"&amp;V102)&gt;0,"△","×"))</f>
        <v>×</v>
      </c>
    </row>
    <row r="103" spans="1:31" s="18" customFormat="1" ht="13.5">
      <c r="A103" s="12" t="str">
        <f t="shared" si="8"/>
        <v>26Mg(p,n)26Al</v>
      </c>
      <c r="B103" s="12">
        <f t="shared" si="8"/>
        <v>12</v>
      </c>
      <c r="C103" s="12">
        <f t="shared" si="8"/>
        <v>26</v>
      </c>
      <c r="D103" s="17" t="s">
        <v>693</v>
      </c>
      <c r="E103" s="17" t="s">
        <v>690</v>
      </c>
      <c r="F103" s="22"/>
      <c r="G103" s="22"/>
      <c r="H103" s="17"/>
      <c r="I103" s="12"/>
      <c r="J103" s="12"/>
      <c r="K103" s="12"/>
      <c r="L103" s="12"/>
      <c r="M103" s="12"/>
      <c r="N103" s="12"/>
      <c r="O103" s="12"/>
      <c r="P103" s="12"/>
      <c r="Q103" s="12"/>
      <c r="R103" s="57" t="s">
        <v>641</v>
      </c>
      <c r="S103" s="58" t="s">
        <v>590</v>
      </c>
      <c r="T103" s="12">
        <v>36</v>
      </c>
      <c r="U103" s="16" t="s">
        <v>262</v>
      </c>
      <c r="V103" s="12">
        <v>1983</v>
      </c>
      <c r="W103" s="12" t="s">
        <v>667</v>
      </c>
      <c r="X103" s="59" t="s">
        <v>392</v>
      </c>
      <c r="Y103" s="60" t="s">
        <v>681</v>
      </c>
      <c r="Z103" s="12"/>
      <c r="AA103" s="12"/>
      <c r="AB103" s="12"/>
      <c r="AC103" s="89" t="str">
        <f t="shared" si="5"/>
        <v>AUJ.36(1983)583</v>
      </c>
      <c r="AD103" s="89" t="str">
        <f t="shared" si="6"/>
        <v>D.G.Sargood.1983</v>
      </c>
      <c r="AE103" s="88" t="str">
        <f>IF(COUNTIF(EXFOR!G$28:G$34,"*"&amp;AC103&amp;"*")&gt;0,"○",IF(COUNTIF(EXFOR!J$28:J$34,"*"&amp;W103&amp;"*"&amp;V103)&gt;0,"△","×"))</f>
        <v>×</v>
      </c>
    </row>
    <row r="104" spans="1:31" s="18" customFormat="1" ht="13.5">
      <c r="A104" s="12" t="str">
        <f t="shared" si="8"/>
        <v>26Mg(p,n)26Al</v>
      </c>
      <c r="B104" s="12">
        <f t="shared" si="8"/>
        <v>12</v>
      </c>
      <c r="C104" s="12">
        <f t="shared" si="8"/>
        <v>26</v>
      </c>
      <c r="D104" s="17" t="s">
        <v>693</v>
      </c>
      <c r="E104" s="17" t="s">
        <v>690</v>
      </c>
      <c r="F104" s="16"/>
      <c r="G104" s="16"/>
      <c r="H104" s="17"/>
      <c r="I104" s="12"/>
      <c r="J104" s="12"/>
      <c r="K104" s="12"/>
      <c r="L104" s="12"/>
      <c r="M104" s="12"/>
      <c r="N104" s="12"/>
      <c r="O104" s="12"/>
      <c r="P104" s="12"/>
      <c r="Q104" s="12"/>
      <c r="R104" s="57" t="s">
        <v>819</v>
      </c>
      <c r="S104" s="58" t="s">
        <v>600</v>
      </c>
      <c r="T104" s="17" t="s">
        <v>322</v>
      </c>
      <c r="U104" s="16" t="s">
        <v>323</v>
      </c>
      <c r="V104" s="12">
        <v>1983</v>
      </c>
      <c r="W104" s="12" t="s">
        <v>482</v>
      </c>
      <c r="X104" s="59" t="s">
        <v>496</v>
      </c>
      <c r="Y104" s="60" t="s">
        <v>924</v>
      </c>
      <c r="Z104" s="12"/>
      <c r="AA104" s="12"/>
      <c r="AB104" s="12"/>
      <c r="AC104" s="89" t="str">
        <f t="shared" si="5"/>
        <v>BAP.28,No7(1983)996,EC8</v>
      </c>
      <c r="AD104" s="89" t="str">
        <f t="shared" si="6"/>
        <v>C.Lebo.1983</v>
      </c>
      <c r="AE104" s="88" t="str">
        <f>IF(COUNTIF(EXFOR!G$28:G$34,"*"&amp;AC104&amp;"*")&gt;0,"○",IF(COUNTIF(EXFOR!J$28:J$34,"*"&amp;W104&amp;"*"&amp;V104)&gt;0,"△","×"))</f>
        <v>×</v>
      </c>
    </row>
    <row r="105" spans="1:31" s="18" customFormat="1" ht="13.5">
      <c r="A105" s="12" t="str">
        <f t="shared" si="8"/>
        <v>26Mg(p,n)26Al</v>
      </c>
      <c r="B105" s="12">
        <f t="shared" si="8"/>
        <v>12</v>
      </c>
      <c r="C105" s="12">
        <f t="shared" si="8"/>
        <v>26</v>
      </c>
      <c r="D105" s="17" t="s">
        <v>693</v>
      </c>
      <c r="E105" s="17" t="s">
        <v>690</v>
      </c>
      <c r="F105" s="16"/>
      <c r="G105" s="16"/>
      <c r="H105" s="17"/>
      <c r="I105" s="12"/>
      <c r="J105" s="12"/>
      <c r="K105" s="12"/>
      <c r="L105" s="12"/>
      <c r="M105" s="12"/>
      <c r="N105" s="12"/>
      <c r="O105" s="12"/>
      <c r="P105" s="12"/>
      <c r="Q105" s="12"/>
      <c r="R105" s="57" t="s">
        <v>820</v>
      </c>
      <c r="S105" s="58" t="s">
        <v>9</v>
      </c>
      <c r="T105" s="12">
        <v>132</v>
      </c>
      <c r="U105" s="16" t="s">
        <v>324</v>
      </c>
      <c r="V105" s="12">
        <v>1983</v>
      </c>
      <c r="W105" s="12" t="s">
        <v>498</v>
      </c>
      <c r="X105" s="59" t="s">
        <v>497</v>
      </c>
      <c r="Y105" s="60" t="s">
        <v>925</v>
      </c>
      <c r="Z105" s="12"/>
      <c r="AA105" s="12"/>
      <c r="AB105" s="12"/>
      <c r="AC105" s="89" t="str">
        <f t="shared" si="5"/>
        <v>PL/B.132(1983)265</v>
      </c>
      <c r="AD105" s="89" t="str">
        <f t="shared" si="6"/>
        <v>P.A.M.Guichon.1983</v>
      </c>
      <c r="AE105" s="88" t="str">
        <f>IF(COUNTIF(EXFOR!G$28:G$34,"*"&amp;AC105&amp;"*")&gt;0,"○",IF(COUNTIF(EXFOR!J$28:J$34,"*"&amp;W105&amp;"*"&amp;V105)&gt;0,"△","×"))</f>
        <v>×</v>
      </c>
    </row>
    <row r="106" spans="1:31" s="18" customFormat="1" ht="13.5">
      <c r="A106" s="12" t="str">
        <f t="shared" si="8"/>
        <v>26Mg(p,n)26Al</v>
      </c>
      <c r="B106" s="12">
        <f t="shared" si="8"/>
        <v>12</v>
      </c>
      <c r="C106" s="12">
        <f t="shared" si="8"/>
        <v>26</v>
      </c>
      <c r="D106" s="17" t="s">
        <v>693</v>
      </c>
      <c r="E106" s="17" t="s">
        <v>690</v>
      </c>
      <c r="F106" s="16"/>
      <c r="G106" s="22"/>
      <c r="H106" s="17"/>
      <c r="I106" s="12"/>
      <c r="J106" s="12"/>
      <c r="K106" s="12"/>
      <c r="L106" s="12"/>
      <c r="M106" s="12"/>
      <c r="N106" s="12"/>
      <c r="O106" s="12"/>
      <c r="P106" s="12"/>
      <c r="Q106" s="12"/>
      <c r="R106" s="57" t="s">
        <v>821</v>
      </c>
      <c r="S106" s="58" t="s">
        <v>872</v>
      </c>
      <c r="T106" s="12"/>
      <c r="U106" s="22"/>
      <c r="V106" s="12">
        <v>1983</v>
      </c>
      <c r="W106" s="12" t="s">
        <v>441</v>
      </c>
      <c r="X106" s="59" t="s">
        <v>499</v>
      </c>
      <c r="Y106" s="60" t="s">
        <v>926</v>
      </c>
      <c r="Z106" s="12"/>
      <c r="AA106" s="12"/>
      <c r="AB106" s="12"/>
      <c r="AC106" s="89" t="str">
        <f t="shared" si="5"/>
        <v>JUL-Spez-202, p.118 (1983).(1983)</v>
      </c>
      <c r="AD106" s="89" t="str">
        <f t="shared" si="6"/>
        <v>L.Buchmann.1983</v>
      </c>
      <c r="AE106" s="88" t="str">
        <f>IF(COUNTIF(EXFOR!G$28:G$34,"*"&amp;AC106&amp;"*")&gt;0,"○",IF(COUNTIF(EXFOR!J$28:J$34,"*"&amp;W106&amp;"*"&amp;V106)&gt;0,"△","×"))</f>
        <v>×</v>
      </c>
    </row>
    <row r="107" spans="1:31" s="18" customFormat="1" ht="13.5">
      <c r="A107" s="12" t="str">
        <f t="shared" si="8"/>
        <v>26Mg(p,n)26Al</v>
      </c>
      <c r="B107" s="12">
        <f t="shared" si="8"/>
        <v>12</v>
      </c>
      <c r="C107" s="12">
        <f t="shared" si="8"/>
        <v>26</v>
      </c>
      <c r="D107" s="17" t="s">
        <v>693</v>
      </c>
      <c r="E107" s="17" t="s">
        <v>690</v>
      </c>
      <c r="F107" s="16"/>
      <c r="G107" s="16"/>
      <c r="H107" s="12"/>
      <c r="I107" s="12"/>
      <c r="J107" s="12"/>
      <c r="K107" s="12"/>
      <c r="L107" s="17"/>
      <c r="M107" s="12"/>
      <c r="N107" s="12"/>
      <c r="O107" s="12"/>
      <c r="P107" s="12"/>
      <c r="Q107" s="12"/>
      <c r="R107" s="57" t="s">
        <v>822</v>
      </c>
      <c r="S107" s="58" t="s">
        <v>588</v>
      </c>
      <c r="T107" s="12">
        <v>25</v>
      </c>
      <c r="U107" s="16" t="s">
        <v>325</v>
      </c>
      <c r="V107" s="12">
        <v>1982</v>
      </c>
      <c r="W107" s="12" t="s">
        <v>494</v>
      </c>
      <c r="X107" s="59" t="s">
        <v>500</v>
      </c>
      <c r="Y107" s="60" t="s">
        <v>927</v>
      </c>
      <c r="Z107" s="12"/>
      <c r="AA107" s="12"/>
      <c r="AB107" s="12"/>
      <c r="AC107" s="89" t="str">
        <f t="shared" si="5"/>
        <v>PR/C.25(1982)1094</v>
      </c>
      <c r="AD107" s="89" t="str">
        <f t="shared" si="6"/>
        <v>T.N.Taddeucci.1982</v>
      </c>
      <c r="AE107" s="88" t="str">
        <f>IF(COUNTIF(EXFOR!G$28:G$34,"*"&amp;AC107&amp;"*")&gt;0,"○",IF(COUNTIF(EXFOR!J$28:J$34,"*"&amp;W107&amp;"*"&amp;V107)&gt;0,"△","×"))</f>
        <v>×</v>
      </c>
    </row>
    <row r="108" spans="1:31" s="18" customFormat="1" ht="13.5">
      <c r="A108" s="12" t="str">
        <f t="shared" si="8"/>
        <v>26Mg(p,n)26Al</v>
      </c>
      <c r="B108" s="12">
        <f t="shared" si="8"/>
        <v>12</v>
      </c>
      <c r="C108" s="12">
        <f t="shared" si="8"/>
        <v>26</v>
      </c>
      <c r="D108" s="17" t="s">
        <v>693</v>
      </c>
      <c r="E108" s="17" t="s">
        <v>690</v>
      </c>
      <c r="F108" s="16"/>
      <c r="G108" s="16"/>
      <c r="H108" s="17"/>
      <c r="I108" s="12"/>
      <c r="J108" s="12"/>
      <c r="K108" s="12"/>
      <c r="L108" s="12"/>
      <c r="M108" s="12"/>
      <c r="N108" s="12"/>
      <c r="O108" s="12"/>
      <c r="P108" s="12"/>
      <c r="Q108" s="12"/>
      <c r="R108" s="57" t="s">
        <v>823</v>
      </c>
      <c r="S108" s="58" t="s">
        <v>600</v>
      </c>
      <c r="T108" s="17" t="s">
        <v>326</v>
      </c>
      <c r="U108" s="16" t="s">
        <v>327</v>
      </c>
      <c r="V108" s="12">
        <v>1982</v>
      </c>
      <c r="W108" s="12" t="s">
        <v>486</v>
      </c>
      <c r="X108" s="59" t="s">
        <v>501</v>
      </c>
      <c r="Y108" s="60" t="s">
        <v>928</v>
      </c>
      <c r="Z108" s="12"/>
      <c r="AA108" s="12"/>
      <c r="AB108" s="12"/>
      <c r="AC108" s="89" t="str">
        <f t="shared" si="5"/>
        <v>BAP.27,No7(1982)EE3</v>
      </c>
      <c r="AD108" s="89" t="str">
        <f t="shared" si="6"/>
        <v>R.Madey.1982</v>
      </c>
      <c r="AE108" s="88" t="str">
        <f>IF(COUNTIF(EXFOR!G$28:G$34,"*"&amp;AC108&amp;"*")&gt;0,"○",IF(COUNTIF(EXFOR!J$28:J$34,"*"&amp;W108&amp;"*"&amp;V108)&gt;0,"△","×"))</f>
        <v>×</v>
      </c>
    </row>
    <row r="109" spans="1:31" s="18" customFormat="1" ht="13.5">
      <c r="A109" s="12" t="str">
        <f t="shared" si="8"/>
        <v>26Mg(p,n)26Al</v>
      </c>
      <c r="B109" s="12">
        <f t="shared" si="8"/>
        <v>12</v>
      </c>
      <c r="C109" s="12">
        <f t="shared" si="8"/>
        <v>26</v>
      </c>
      <c r="D109" s="17" t="s">
        <v>693</v>
      </c>
      <c r="E109" s="17" t="s">
        <v>690</v>
      </c>
      <c r="F109" s="16"/>
      <c r="G109" s="16"/>
      <c r="H109" s="17"/>
      <c r="I109" s="12"/>
      <c r="J109" s="12"/>
      <c r="K109" s="12"/>
      <c r="L109" s="12"/>
      <c r="M109" s="12"/>
      <c r="N109" s="12"/>
      <c r="O109" s="12"/>
      <c r="P109" s="12"/>
      <c r="Q109" s="12"/>
      <c r="R109" s="57" t="s">
        <v>824</v>
      </c>
      <c r="S109" s="58" t="s">
        <v>588</v>
      </c>
      <c r="T109" s="12">
        <v>26</v>
      </c>
      <c r="U109" s="16" t="s">
        <v>328</v>
      </c>
      <c r="V109" s="12">
        <v>1982</v>
      </c>
      <c r="W109" s="12" t="s">
        <v>490</v>
      </c>
      <c r="X109" s="59" t="s">
        <v>502</v>
      </c>
      <c r="Y109" s="60" t="s">
        <v>929</v>
      </c>
      <c r="Z109" s="12"/>
      <c r="AA109" s="12"/>
      <c r="AB109" s="12"/>
      <c r="AC109" s="89" t="str">
        <f t="shared" si="5"/>
        <v>PR/C.26(1982)8</v>
      </c>
      <c r="AD109" s="89" t="str">
        <f t="shared" si="6"/>
        <v>B.D.Anderson.1982</v>
      </c>
      <c r="AE109" s="88" t="str">
        <f>IF(COUNTIF(EXFOR!G$28:G$34,"*"&amp;AC109&amp;"*")&gt;0,"○",IF(COUNTIF(EXFOR!J$28:J$34,"*"&amp;W109&amp;"*"&amp;V109)&gt;0,"△","×"))</f>
        <v>×</v>
      </c>
    </row>
    <row r="110" spans="1:31" s="18" customFormat="1" ht="13.5">
      <c r="A110" s="12" t="str">
        <f t="shared" si="8"/>
        <v>26Mg(p,n)26Al</v>
      </c>
      <c r="B110" s="12">
        <f t="shared" si="8"/>
        <v>12</v>
      </c>
      <c r="C110" s="12">
        <f t="shared" si="8"/>
        <v>26</v>
      </c>
      <c r="D110" s="17" t="s">
        <v>693</v>
      </c>
      <c r="E110" s="17" t="s">
        <v>690</v>
      </c>
      <c r="F110" s="16"/>
      <c r="G110" s="16"/>
      <c r="H110" s="17"/>
      <c r="I110" s="12"/>
      <c r="J110" s="12"/>
      <c r="K110" s="12"/>
      <c r="L110" s="12"/>
      <c r="M110" s="12"/>
      <c r="N110" s="12"/>
      <c r="O110" s="12"/>
      <c r="P110" s="12"/>
      <c r="Q110" s="12"/>
      <c r="R110" s="57" t="s">
        <v>825</v>
      </c>
      <c r="S110" s="58" t="s">
        <v>873</v>
      </c>
      <c r="T110" s="12"/>
      <c r="U110" s="22"/>
      <c r="V110" s="12">
        <v>1981</v>
      </c>
      <c r="W110" s="12" t="s">
        <v>504</v>
      </c>
      <c r="X110" s="59" t="s">
        <v>503</v>
      </c>
      <c r="Y110" s="60" t="s">
        <v>930</v>
      </c>
      <c r="Z110" s="12"/>
      <c r="AA110" s="12"/>
      <c r="AB110" s="12"/>
      <c r="AC110" s="89" t="str">
        <f t="shared" si="5"/>
        <v>VDG-014, p.92 (1981).(1981)</v>
      </c>
      <c r="AD110" s="89" t="str">
        <f t="shared" si="6"/>
        <v>E.Sugarbaker.1981</v>
      </c>
      <c r="AE110" s="88" t="str">
        <f>IF(COUNTIF(EXFOR!G$28:G$34,"*"&amp;AC110&amp;"*")&gt;0,"○",IF(COUNTIF(EXFOR!J$28:J$34,"*"&amp;W110&amp;"*"&amp;V110)&gt;0,"△","×"))</f>
        <v>×</v>
      </c>
    </row>
    <row r="111" spans="1:31" s="18" customFormat="1" ht="13.5">
      <c r="A111" s="12" t="str">
        <f t="shared" si="8"/>
        <v>26Mg(p,n)26Al</v>
      </c>
      <c r="B111" s="12">
        <f t="shared" si="8"/>
        <v>12</v>
      </c>
      <c r="C111" s="12">
        <f t="shared" si="8"/>
        <v>26</v>
      </c>
      <c r="D111" s="17" t="s">
        <v>693</v>
      </c>
      <c r="E111" s="17" t="s">
        <v>690</v>
      </c>
      <c r="F111" s="16"/>
      <c r="G111" s="22"/>
      <c r="H111" s="17"/>
      <c r="I111" s="12"/>
      <c r="J111" s="12"/>
      <c r="K111" s="12"/>
      <c r="L111" s="12"/>
      <c r="M111" s="12"/>
      <c r="N111" s="12"/>
      <c r="O111" s="12"/>
      <c r="P111" s="12"/>
      <c r="Q111" s="12"/>
      <c r="R111" s="57" t="s">
        <v>826</v>
      </c>
      <c r="S111" s="58" t="s">
        <v>600</v>
      </c>
      <c r="T111" s="17" t="s">
        <v>329</v>
      </c>
      <c r="U111" s="16" t="s">
        <v>330</v>
      </c>
      <c r="V111" s="12">
        <v>1981</v>
      </c>
      <c r="W111" s="12" t="s">
        <v>898</v>
      </c>
      <c r="X111" s="59" t="s">
        <v>505</v>
      </c>
      <c r="Y111" s="60" t="s">
        <v>931</v>
      </c>
      <c r="Z111" s="12"/>
      <c r="AA111" s="12"/>
      <c r="AB111" s="12"/>
      <c r="AC111" s="89" t="str">
        <f t="shared" si="5"/>
        <v>BAP.26,No4(1981)635,KG9</v>
      </c>
      <c r="AD111" s="89" t="str">
        <f t="shared" si="6"/>
        <v>R.T.Skelton.1981</v>
      </c>
      <c r="AE111" s="88" t="str">
        <f>IF(COUNTIF(EXFOR!G$28:G$34,"*"&amp;AC111&amp;"*")&gt;0,"○",IF(COUNTIF(EXFOR!J$28:J$34,"*"&amp;W111&amp;"*"&amp;V111)&gt;0,"△","×"))</f>
        <v>×</v>
      </c>
    </row>
    <row r="112" spans="1:31" s="18" customFormat="1" ht="13.5">
      <c r="A112" s="12" t="str">
        <f t="shared" si="8"/>
        <v>26Mg(p,n)26Al</v>
      </c>
      <c r="B112" s="12">
        <f t="shared" si="8"/>
        <v>12</v>
      </c>
      <c r="C112" s="12">
        <f t="shared" si="8"/>
        <v>26</v>
      </c>
      <c r="D112" s="17" t="s">
        <v>693</v>
      </c>
      <c r="E112" s="17" t="s">
        <v>690</v>
      </c>
      <c r="F112" s="16"/>
      <c r="G112" s="16"/>
      <c r="H112" s="17"/>
      <c r="I112" s="12"/>
      <c r="J112" s="12"/>
      <c r="K112" s="12"/>
      <c r="L112" s="12"/>
      <c r="M112" s="12"/>
      <c r="N112" s="12"/>
      <c r="O112" s="12"/>
      <c r="P112" s="12"/>
      <c r="Q112" s="12"/>
      <c r="R112" s="57" t="s">
        <v>827</v>
      </c>
      <c r="S112" s="58" t="s">
        <v>598</v>
      </c>
      <c r="T112" s="12">
        <v>251</v>
      </c>
      <c r="U112" s="16" t="s">
        <v>331</v>
      </c>
      <c r="V112" s="12">
        <v>1981</v>
      </c>
      <c r="W112" s="12" t="s">
        <v>507</v>
      </c>
      <c r="X112" s="59" t="s">
        <v>506</v>
      </c>
      <c r="Y112" s="60" t="s">
        <v>932</v>
      </c>
      <c r="Z112" s="12"/>
      <c r="AA112" s="12"/>
      <c r="AB112" s="12"/>
      <c r="AC112" s="89" t="str">
        <f t="shared" si="5"/>
        <v>AJ.251(1981)834</v>
      </c>
      <c r="AD112" s="89" t="str">
        <f t="shared" si="6"/>
        <v>E.B.Norman.1981</v>
      </c>
      <c r="AE112" s="88" t="str">
        <f>IF(COUNTIF(EXFOR!G$28:G$34,"*"&amp;AC112&amp;"*")&gt;0,"○",IF(COUNTIF(EXFOR!J$28:J$34,"*"&amp;W112&amp;"*"&amp;V112)&gt;0,"△","×"))</f>
        <v>○</v>
      </c>
    </row>
    <row r="113" spans="1:31" s="18" customFormat="1" ht="13.5">
      <c r="A113" s="12" t="str">
        <f t="shared" si="8"/>
        <v>26Mg(p,n)26Al</v>
      </c>
      <c r="B113" s="12">
        <f t="shared" si="8"/>
        <v>12</v>
      </c>
      <c r="C113" s="12">
        <f t="shared" si="8"/>
        <v>26</v>
      </c>
      <c r="D113" s="17" t="s">
        <v>693</v>
      </c>
      <c r="E113" s="17" t="s">
        <v>690</v>
      </c>
      <c r="F113" s="16"/>
      <c r="G113" s="16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57" t="s">
        <v>828</v>
      </c>
      <c r="S113" s="58" t="s">
        <v>592</v>
      </c>
      <c r="T113" s="12">
        <v>357</v>
      </c>
      <c r="U113" s="16" t="s">
        <v>332</v>
      </c>
      <c r="V113" s="12">
        <v>1981</v>
      </c>
      <c r="W113" s="12" t="s">
        <v>507</v>
      </c>
      <c r="X113" s="59" t="s">
        <v>899</v>
      </c>
      <c r="Y113" s="60" t="s">
        <v>933</v>
      </c>
      <c r="Z113" s="12"/>
      <c r="AA113" s="12"/>
      <c r="AB113" s="12"/>
      <c r="AC113" s="89" t="str">
        <f t="shared" si="5"/>
        <v>NP/A.357(1981)228</v>
      </c>
      <c r="AD113" s="89" t="str">
        <f t="shared" si="6"/>
        <v>E.B.Norman.1981</v>
      </c>
      <c r="AE113" s="88" t="str">
        <f>IF(COUNTIF(EXFOR!G$28:G$34,"*"&amp;AC113&amp;"*")&gt;0,"○",IF(COUNTIF(EXFOR!J$28:J$34,"*"&amp;W113&amp;"*"&amp;V113)&gt;0,"△","×"))</f>
        <v>○</v>
      </c>
    </row>
    <row r="114" spans="1:31" s="18" customFormat="1" ht="13.5">
      <c r="A114" s="12" t="str">
        <f t="shared" si="8"/>
        <v>26Mg(p,n)26Al</v>
      </c>
      <c r="B114" s="12">
        <f t="shared" si="8"/>
        <v>12</v>
      </c>
      <c r="C114" s="12">
        <f t="shared" si="8"/>
        <v>26</v>
      </c>
      <c r="D114" s="17" t="s">
        <v>693</v>
      </c>
      <c r="E114" s="17" t="s">
        <v>690</v>
      </c>
      <c r="F114" s="16"/>
      <c r="G114" s="16"/>
      <c r="H114" s="17"/>
      <c r="I114" s="12"/>
      <c r="J114" s="12"/>
      <c r="K114" s="12"/>
      <c r="L114" s="12"/>
      <c r="M114" s="12"/>
      <c r="N114" s="12"/>
      <c r="O114" s="12"/>
      <c r="P114" s="12"/>
      <c r="Q114" s="12"/>
      <c r="R114" s="57" t="s">
        <v>829</v>
      </c>
      <c r="S114" s="58" t="s">
        <v>9</v>
      </c>
      <c r="T114" s="12">
        <v>107</v>
      </c>
      <c r="U114" s="16" t="s">
        <v>333</v>
      </c>
      <c r="V114" s="12">
        <v>1981</v>
      </c>
      <c r="W114" s="12" t="s">
        <v>509</v>
      </c>
      <c r="X114" s="59" t="s">
        <v>508</v>
      </c>
      <c r="Y114" s="60" t="s">
        <v>934</v>
      </c>
      <c r="Z114" s="12"/>
      <c r="AA114" s="12"/>
      <c r="AB114" s="12"/>
      <c r="AC114" s="89" t="str">
        <f t="shared" si="5"/>
        <v>PL/B.107(1981)336</v>
      </c>
      <c r="AD114" s="89" t="str">
        <f t="shared" si="6"/>
        <v>S.D.Bloom.1981</v>
      </c>
      <c r="AE114" s="88" t="str">
        <f>IF(COUNTIF(EXFOR!G$28:G$34,"*"&amp;AC114&amp;"*")&gt;0,"○",IF(COUNTIF(EXFOR!J$28:J$34,"*"&amp;W114&amp;"*"&amp;V114)&gt;0,"△","×"))</f>
        <v>×</v>
      </c>
    </row>
    <row r="115" spans="1:31" s="18" customFormat="1" ht="13.5">
      <c r="A115" s="12" t="str">
        <f aca="true" t="shared" si="9" ref="A115:C149">A$79</f>
        <v>26Mg(p,n)26Al</v>
      </c>
      <c r="B115" s="12">
        <f t="shared" si="9"/>
        <v>12</v>
      </c>
      <c r="C115" s="12">
        <f t="shared" si="9"/>
        <v>26</v>
      </c>
      <c r="D115" s="17" t="s">
        <v>693</v>
      </c>
      <c r="E115" s="17" t="s">
        <v>690</v>
      </c>
      <c r="F115" s="16"/>
      <c r="G115" s="16"/>
      <c r="H115" s="12"/>
      <c r="I115" s="12"/>
      <c r="J115" s="12"/>
      <c r="K115" s="12"/>
      <c r="L115" s="17"/>
      <c r="M115" s="12"/>
      <c r="N115" s="12"/>
      <c r="O115" s="12"/>
      <c r="P115" s="12"/>
      <c r="Q115" s="12"/>
      <c r="R115" s="57" t="s">
        <v>830</v>
      </c>
      <c r="S115" s="58" t="s">
        <v>9</v>
      </c>
      <c r="T115" s="12">
        <v>91</v>
      </c>
      <c r="U115" s="16" t="s">
        <v>334</v>
      </c>
      <c r="V115" s="12">
        <v>1980</v>
      </c>
      <c r="W115" s="12" t="s">
        <v>511</v>
      </c>
      <c r="X115" s="59" t="s">
        <v>510</v>
      </c>
      <c r="Y115" s="60" t="s">
        <v>935</v>
      </c>
      <c r="Z115" s="12"/>
      <c r="AA115" s="12"/>
      <c r="AB115" s="12"/>
      <c r="AC115" s="89" t="str">
        <f t="shared" si="5"/>
        <v>PL/B.91(1980)337</v>
      </c>
      <c r="AD115" s="89" t="str">
        <f t="shared" si="6"/>
        <v>W.A.Sterrenburg.1980</v>
      </c>
      <c r="AE115" s="88" t="str">
        <f>IF(COUNTIF(EXFOR!G$28:G$34,"*"&amp;AC115&amp;"*")&gt;0,"○",IF(COUNTIF(EXFOR!J$28:J$34,"*"&amp;W115&amp;"*"&amp;V115)&gt;0,"△","×"))</f>
        <v>×</v>
      </c>
    </row>
    <row r="116" spans="1:31" s="18" customFormat="1" ht="13.5">
      <c r="A116" s="12" t="str">
        <f t="shared" si="9"/>
        <v>26Mg(p,n)26Al</v>
      </c>
      <c r="B116" s="12">
        <f t="shared" si="9"/>
        <v>12</v>
      </c>
      <c r="C116" s="12">
        <f t="shared" si="9"/>
        <v>26</v>
      </c>
      <c r="D116" s="17" t="s">
        <v>693</v>
      </c>
      <c r="E116" s="17" t="s">
        <v>690</v>
      </c>
      <c r="F116" s="16"/>
      <c r="G116" s="2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57" t="s">
        <v>831</v>
      </c>
      <c r="S116" s="58" t="s">
        <v>9</v>
      </c>
      <c r="T116" s="12">
        <v>94</v>
      </c>
      <c r="U116" s="16" t="s">
        <v>335</v>
      </c>
      <c r="V116" s="12">
        <v>1980</v>
      </c>
      <c r="W116" s="12" t="s">
        <v>513</v>
      </c>
      <c r="X116" s="59" t="s">
        <v>512</v>
      </c>
      <c r="Y116" s="60" t="s">
        <v>936</v>
      </c>
      <c r="Z116" s="12"/>
      <c r="AA116" s="12"/>
      <c r="AB116" s="12"/>
      <c r="AC116" s="89" t="str">
        <f t="shared" si="5"/>
        <v>PL/B.94(1980)303</v>
      </c>
      <c r="AD116" s="89" t="str">
        <f t="shared" si="6"/>
        <v>M.Paul.1980</v>
      </c>
      <c r="AE116" s="88" t="str">
        <f>IF(COUNTIF(EXFOR!G$28:G$34,"*"&amp;AC116&amp;"*")&gt;0,"○",IF(COUNTIF(EXFOR!J$28:J$34,"*"&amp;W116&amp;"*"&amp;V116)&gt;0,"△","×"))</f>
        <v>×</v>
      </c>
    </row>
    <row r="117" spans="1:31" s="18" customFormat="1" ht="13.5">
      <c r="A117" s="12" t="str">
        <f t="shared" si="9"/>
        <v>26Mg(p,n)26Al</v>
      </c>
      <c r="B117" s="12">
        <f t="shared" si="9"/>
        <v>12</v>
      </c>
      <c r="C117" s="12">
        <f t="shared" si="9"/>
        <v>26</v>
      </c>
      <c r="D117" s="17" t="s">
        <v>693</v>
      </c>
      <c r="E117" s="17" t="s">
        <v>690</v>
      </c>
      <c r="F117" s="16"/>
      <c r="G117" s="22"/>
      <c r="H117" s="17"/>
      <c r="I117" s="12"/>
      <c r="J117" s="12"/>
      <c r="K117" s="12"/>
      <c r="L117" s="12"/>
      <c r="M117" s="12"/>
      <c r="N117" s="12"/>
      <c r="O117" s="12"/>
      <c r="P117" s="12"/>
      <c r="Q117" s="12"/>
      <c r="R117" s="57" t="s">
        <v>832</v>
      </c>
      <c r="S117" s="58" t="s">
        <v>874</v>
      </c>
      <c r="T117" s="12"/>
      <c r="U117" s="22"/>
      <c r="V117" s="12">
        <v>1980</v>
      </c>
      <c r="W117" s="12"/>
      <c r="X117" s="59"/>
      <c r="Y117" s="60"/>
      <c r="Z117" s="12"/>
      <c r="AA117" s="12"/>
      <c r="AB117" s="12"/>
      <c r="AC117" s="89" t="str">
        <f t="shared" si="5"/>
        <v>JOUR BAPSA 25 539,EE15,Henning.(1980)</v>
      </c>
      <c r="AD117" s="89" t="str">
        <f t="shared" si="6"/>
        <v>.1980</v>
      </c>
      <c r="AE117" s="88" t="str">
        <f>IF(COUNTIF(EXFOR!G$28:G$34,"*"&amp;AC117&amp;"*")&gt;0,"○",IF(COUNTIF(EXFOR!J$28:J$34,"*"&amp;W117&amp;"*"&amp;V117)&gt;0,"△","×"))</f>
        <v>×</v>
      </c>
    </row>
    <row r="118" spans="1:31" s="18" customFormat="1" ht="13.5">
      <c r="A118" s="12" t="str">
        <f t="shared" si="9"/>
        <v>26Mg(p,n)26Al</v>
      </c>
      <c r="B118" s="12">
        <f t="shared" si="9"/>
        <v>12</v>
      </c>
      <c r="C118" s="12">
        <f t="shared" si="9"/>
        <v>26</v>
      </c>
      <c r="D118" s="17" t="s">
        <v>693</v>
      </c>
      <c r="E118" s="17" t="s">
        <v>690</v>
      </c>
      <c r="F118" s="16"/>
      <c r="G118" s="16"/>
      <c r="H118" s="17"/>
      <c r="I118" s="12"/>
      <c r="J118" s="12"/>
      <c r="K118" s="12"/>
      <c r="L118" s="12"/>
      <c r="M118" s="12"/>
      <c r="N118" s="12"/>
      <c r="O118" s="12"/>
      <c r="P118" s="12"/>
      <c r="Q118" s="12"/>
      <c r="R118" s="57" t="s">
        <v>833</v>
      </c>
      <c r="S118" s="58" t="s">
        <v>875</v>
      </c>
      <c r="T118" s="12"/>
      <c r="U118" s="22"/>
      <c r="V118" s="12">
        <v>1980</v>
      </c>
      <c r="W118" s="12"/>
      <c r="X118" s="59"/>
      <c r="Y118" s="60"/>
      <c r="Z118" s="12"/>
      <c r="AA118" s="12"/>
      <c r="AB118" s="12"/>
      <c r="AC118" s="89" t="str">
        <f t="shared" si="5"/>
        <v>JOUR BAPSA 25 728,BC3,Goulding.(1980)</v>
      </c>
      <c r="AD118" s="89" t="str">
        <f t="shared" si="6"/>
        <v>.1980</v>
      </c>
      <c r="AE118" s="88" t="str">
        <f>IF(COUNTIF(EXFOR!G$28:G$34,"*"&amp;AC118&amp;"*")&gt;0,"○",IF(COUNTIF(EXFOR!J$28:J$34,"*"&amp;W118&amp;"*"&amp;V118)&gt;0,"△","×"))</f>
        <v>×</v>
      </c>
    </row>
    <row r="119" spans="1:31" s="18" customFormat="1" ht="13.5">
      <c r="A119" s="12" t="str">
        <f t="shared" si="9"/>
        <v>26Mg(p,n)26Al</v>
      </c>
      <c r="B119" s="12">
        <f t="shared" si="9"/>
        <v>12</v>
      </c>
      <c r="C119" s="12">
        <f t="shared" si="9"/>
        <v>26</v>
      </c>
      <c r="D119" s="17" t="s">
        <v>693</v>
      </c>
      <c r="E119" s="17" t="s">
        <v>690</v>
      </c>
      <c r="F119" s="16"/>
      <c r="G119" s="22"/>
      <c r="H119" s="17"/>
      <c r="I119" s="12"/>
      <c r="J119" s="12"/>
      <c r="K119" s="12"/>
      <c r="L119" s="12"/>
      <c r="M119" s="12"/>
      <c r="N119" s="12"/>
      <c r="O119" s="12"/>
      <c r="P119" s="12"/>
      <c r="Q119" s="12"/>
      <c r="R119" s="57" t="s">
        <v>834</v>
      </c>
      <c r="S119" s="58" t="s">
        <v>14</v>
      </c>
      <c r="T119" s="12">
        <v>44</v>
      </c>
      <c r="U119" s="16" t="s">
        <v>336</v>
      </c>
      <c r="V119" s="12">
        <v>1980</v>
      </c>
      <c r="W119" s="12" t="s">
        <v>515</v>
      </c>
      <c r="X119" s="59" t="s">
        <v>514</v>
      </c>
      <c r="Y119" s="60" t="s">
        <v>937</v>
      </c>
      <c r="Z119" s="12"/>
      <c r="AA119" s="12"/>
      <c r="AB119" s="12"/>
      <c r="AC119" s="89" t="str">
        <f t="shared" si="5"/>
        <v>PRL.44(1980)1755</v>
      </c>
      <c r="AD119" s="89" t="str">
        <f t="shared" si="6"/>
        <v>C.D.Goodman.1980</v>
      </c>
      <c r="AE119" s="88" t="str">
        <f>IF(COUNTIF(EXFOR!G$28:G$34,"*"&amp;AC119&amp;"*")&gt;0,"○",IF(COUNTIF(EXFOR!J$28:J$34,"*"&amp;W119&amp;"*"&amp;V119)&gt;0,"△","×"))</f>
        <v>×</v>
      </c>
    </row>
    <row r="120" spans="1:31" s="18" customFormat="1" ht="13.5">
      <c r="A120" s="12" t="str">
        <f t="shared" si="9"/>
        <v>26Mg(p,n)26Al</v>
      </c>
      <c r="B120" s="12">
        <f t="shared" si="9"/>
        <v>12</v>
      </c>
      <c r="C120" s="12">
        <f t="shared" si="9"/>
        <v>26</v>
      </c>
      <c r="D120" s="17" t="s">
        <v>693</v>
      </c>
      <c r="E120" s="17" t="s">
        <v>690</v>
      </c>
      <c r="F120" s="16"/>
      <c r="G120" s="22"/>
      <c r="H120" s="17"/>
      <c r="I120" s="12"/>
      <c r="J120" s="12"/>
      <c r="K120" s="12"/>
      <c r="L120" s="12"/>
      <c r="M120" s="12"/>
      <c r="N120" s="12"/>
      <c r="O120" s="12"/>
      <c r="P120" s="12"/>
      <c r="Q120" s="12"/>
      <c r="R120" s="57" t="s">
        <v>835</v>
      </c>
      <c r="S120" s="58" t="s">
        <v>876</v>
      </c>
      <c r="T120" s="12"/>
      <c r="U120" s="22"/>
      <c r="V120" s="12">
        <v>1980</v>
      </c>
      <c r="W120" s="12"/>
      <c r="X120" s="59"/>
      <c r="Y120" s="60"/>
      <c r="Z120" s="12"/>
      <c r="AA120" s="12"/>
      <c r="AB120" s="12"/>
      <c r="AC120" s="89" t="str">
        <f t="shared" si="5"/>
        <v>JOUR DABBB 40 5724,Cheng.(1980)</v>
      </c>
      <c r="AD120" s="89" t="str">
        <f t="shared" si="6"/>
        <v>.1980</v>
      </c>
      <c r="AE120" s="88" t="str">
        <f>IF(COUNTIF(EXFOR!G$28:G$34,"*"&amp;AC120&amp;"*")&gt;0,"○",IF(COUNTIF(EXFOR!J$28:J$34,"*"&amp;W120&amp;"*"&amp;V120)&gt;0,"△","×"))</f>
        <v>×</v>
      </c>
    </row>
    <row r="121" spans="1:31" s="18" customFormat="1" ht="13.5">
      <c r="A121" s="12" t="str">
        <f t="shared" si="9"/>
        <v>26Mg(p,n)26Al</v>
      </c>
      <c r="B121" s="12">
        <f t="shared" si="9"/>
        <v>12</v>
      </c>
      <c r="C121" s="12">
        <f t="shared" si="9"/>
        <v>26</v>
      </c>
      <c r="D121" s="17" t="s">
        <v>693</v>
      </c>
      <c r="E121" s="17" t="s">
        <v>690</v>
      </c>
      <c r="F121" s="16"/>
      <c r="G121" s="22"/>
      <c r="H121" s="17"/>
      <c r="I121" s="12"/>
      <c r="J121" s="12"/>
      <c r="K121" s="12"/>
      <c r="L121" s="12"/>
      <c r="M121" s="12"/>
      <c r="N121" s="12"/>
      <c r="O121" s="12"/>
      <c r="P121" s="12"/>
      <c r="Q121" s="12"/>
      <c r="R121" s="57" t="s">
        <v>836</v>
      </c>
      <c r="S121" s="58" t="s">
        <v>14</v>
      </c>
      <c r="T121" s="12">
        <v>45</v>
      </c>
      <c r="U121" s="16" t="s">
        <v>337</v>
      </c>
      <c r="V121" s="12">
        <v>1980</v>
      </c>
      <c r="W121" s="12" t="s">
        <v>517</v>
      </c>
      <c r="X121" s="59" t="s">
        <v>516</v>
      </c>
      <c r="Y121" s="60" t="s">
        <v>938</v>
      </c>
      <c r="Z121" s="12"/>
      <c r="AA121" s="12"/>
      <c r="AB121" s="12"/>
      <c r="AC121" s="89" t="str">
        <f t="shared" si="5"/>
        <v>PRL.45(1980)11</v>
      </c>
      <c r="AD121" s="89" t="str">
        <f t="shared" si="6"/>
        <v>U.E.P.Berg.1980</v>
      </c>
      <c r="AE121" s="88" t="str">
        <f>IF(COUNTIF(EXFOR!G$28:G$34,"*"&amp;AC121&amp;"*")&gt;0,"○",IF(COUNTIF(EXFOR!J$28:J$34,"*"&amp;W121&amp;"*"&amp;V121)&gt;0,"△","×"))</f>
        <v>×</v>
      </c>
    </row>
    <row r="122" spans="1:31" s="18" customFormat="1" ht="13.5">
      <c r="A122" s="12" t="str">
        <f t="shared" si="9"/>
        <v>26Mg(p,n)26Al</v>
      </c>
      <c r="B122" s="12">
        <f t="shared" si="9"/>
        <v>12</v>
      </c>
      <c r="C122" s="12">
        <f t="shared" si="9"/>
        <v>26</v>
      </c>
      <c r="D122" s="17" t="s">
        <v>693</v>
      </c>
      <c r="E122" s="17" t="s">
        <v>690</v>
      </c>
      <c r="F122" s="16"/>
      <c r="G122" s="22"/>
      <c r="H122" s="17"/>
      <c r="I122" s="12"/>
      <c r="J122" s="12"/>
      <c r="K122" s="12"/>
      <c r="L122" s="12"/>
      <c r="M122" s="12"/>
      <c r="N122" s="12"/>
      <c r="O122" s="12"/>
      <c r="P122" s="12"/>
      <c r="Q122" s="12"/>
      <c r="R122" s="57" t="s">
        <v>837</v>
      </c>
      <c r="S122" s="58" t="s">
        <v>25</v>
      </c>
      <c r="T122" s="17" t="s">
        <v>338</v>
      </c>
      <c r="U122" s="16" t="s">
        <v>339</v>
      </c>
      <c r="V122" s="12">
        <v>1979</v>
      </c>
      <c r="W122" s="12" t="s">
        <v>900</v>
      </c>
      <c r="X122" s="59" t="s">
        <v>518</v>
      </c>
      <c r="Y122" s="60" t="s">
        <v>939</v>
      </c>
      <c r="Z122" s="12"/>
      <c r="AA122" s="12"/>
      <c r="AB122" s="12"/>
      <c r="AC122" s="89" t="str">
        <f t="shared" si="5"/>
        <v>J.Phys.(London) G5, L175 (1979).G5(1979)L175</v>
      </c>
      <c r="AD122" s="89" t="str">
        <f t="shared" si="6"/>
        <v>R.G.Lovas.1979</v>
      </c>
      <c r="AE122" s="88" t="str">
        <f>IF(COUNTIF(EXFOR!G$28:G$34,"*"&amp;AC122&amp;"*")&gt;0,"○",IF(COUNTIF(EXFOR!J$28:J$34,"*"&amp;W122&amp;"*"&amp;V122)&gt;0,"△","×"))</f>
        <v>×</v>
      </c>
    </row>
    <row r="123" spans="1:31" s="18" customFormat="1" ht="13.5">
      <c r="A123" s="12" t="str">
        <f t="shared" si="9"/>
        <v>26Mg(p,n)26Al</v>
      </c>
      <c r="B123" s="12">
        <f t="shared" si="9"/>
        <v>12</v>
      </c>
      <c r="C123" s="12">
        <f t="shared" si="9"/>
        <v>26</v>
      </c>
      <c r="D123" s="17" t="s">
        <v>693</v>
      </c>
      <c r="E123" s="17" t="s">
        <v>690</v>
      </c>
      <c r="F123" s="16"/>
      <c r="G123" s="16"/>
      <c r="H123" s="12"/>
      <c r="I123" s="12"/>
      <c r="J123" s="12"/>
      <c r="K123" s="12"/>
      <c r="L123" s="17"/>
      <c r="M123" s="12"/>
      <c r="N123" s="12"/>
      <c r="O123" s="12"/>
      <c r="P123" s="12"/>
      <c r="Q123" s="12"/>
      <c r="R123" s="57" t="s">
        <v>838</v>
      </c>
      <c r="S123" s="58" t="s">
        <v>877</v>
      </c>
      <c r="T123" s="12"/>
      <c r="U123" s="22"/>
      <c r="V123" s="12">
        <v>1979</v>
      </c>
      <c r="W123" s="12" t="s">
        <v>520</v>
      </c>
      <c r="X123" s="59" t="s">
        <v>519</v>
      </c>
      <c r="Y123" s="60" t="s">
        <v>930</v>
      </c>
      <c r="Z123" s="12"/>
      <c r="AA123" s="12"/>
      <c r="AB123" s="12"/>
      <c r="AC123" s="89" t="str">
        <f t="shared" si="5"/>
        <v>COO-535-767, p.141 (1979).(1979)</v>
      </c>
      <c r="AD123" s="89" t="str">
        <f t="shared" si="6"/>
        <v>D.A.Lind.1979</v>
      </c>
      <c r="AE123" s="88" t="str">
        <f>IF(COUNTIF(EXFOR!G$28:G$34,"*"&amp;AC123&amp;"*")&gt;0,"○",IF(COUNTIF(EXFOR!J$28:J$34,"*"&amp;W123&amp;"*"&amp;V123)&gt;0,"△","×"))</f>
        <v>×</v>
      </c>
    </row>
    <row r="124" spans="1:31" s="18" customFormat="1" ht="13.5">
      <c r="A124" s="12" t="str">
        <f t="shared" si="9"/>
        <v>26Mg(p,n)26Al</v>
      </c>
      <c r="B124" s="12">
        <f t="shared" si="9"/>
        <v>12</v>
      </c>
      <c r="C124" s="12">
        <f t="shared" si="9"/>
        <v>26</v>
      </c>
      <c r="D124" s="17" t="s">
        <v>693</v>
      </c>
      <c r="E124" s="17" t="s">
        <v>690</v>
      </c>
      <c r="F124" s="16"/>
      <c r="G124" s="16"/>
      <c r="H124" s="12"/>
      <c r="I124" s="12"/>
      <c r="J124" s="17"/>
      <c r="K124" s="12"/>
      <c r="L124" s="12"/>
      <c r="M124" s="12"/>
      <c r="N124" s="12"/>
      <c r="O124" s="12"/>
      <c r="P124" s="12"/>
      <c r="Q124" s="12"/>
      <c r="R124" s="57" t="s">
        <v>839</v>
      </c>
      <c r="S124" s="58" t="s">
        <v>15</v>
      </c>
      <c r="T124" s="12">
        <v>57</v>
      </c>
      <c r="U124" s="16" t="s">
        <v>340</v>
      </c>
      <c r="V124" s="12">
        <v>1979</v>
      </c>
      <c r="W124" s="12" t="s">
        <v>522</v>
      </c>
      <c r="X124" s="59" t="s">
        <v>521</v>
      </c>
      <c r="Y124" s="60" t="s">
        <v>940</v>
      </c>
      <c r="Z124" s="12"/>
      <c r="AA124" s="12"/>
      <c r="AB124" s="12"/>
      <c r="AC124" s="89" t="str">
        <f t="shared" si="5"/>
        <v>CJP.57(1979)286</v>
      </c>
      <c r="AD124" s="89" t="str">
        <f t="shared" si="6"/>
        <v>J.D.King.1979</v>
      </c>
      <c r="AE124" s="88" t="str">
        <f>IF(COUNTIF(EXFOR!G$28:G$34,"*"&amp;AC124&amp;"*")&gt;0,"○",IF(COUNTIF(EXFOR!J$28:J$34,"*"&amp;W124&amp;"*"&amp;V124)&gt;0,"△","×"))</f>
        <v>×</v>
      </c>
    </row>
    <row r="125" spans="1:31" s="18" customFormat="1" ht="13.5">
      <c r="A125" s="12" t="str">
        <f t="shared" si="9"/>
        <v>26Mg(p,n)26Al</v>
      </c>
      <c r="B125" s="12">
        <f t="shared" si="9"/>
        <v>12</v>
      </c>
      <c r="C125" s="12">
        <f t="shared" si="9"/>
        <v>26</v>
      </c>
      <c r="D125" s="17" t="s">
        <v>693</v>
      </c>
      <c r="E125" s="17" t="s">
        <v>690</v>
      </c>
      <c r="F125" s="16"/>
      <c r="G125" s="22"/>
      <c r="H125" s="12"/>
      <c r="I125" s="12"/>
      <c r="J125" s="17"/>
      <c r="K125" s="12"/>
      <c r="L125" s="12"/>
      <c r="M125" s="12"/>
      <c r="N125" s="12"/>
      <c r="O125" s="12"/>
      <c r="P125" s="12"/>
      <c r="Q125" s="12"/>
      <c r="R125" s="57" t="s">
        <v>840</v>
      </c>
      <c r="S125" s="58" t="s">
        <v>600</v>
      </c>
      <c r="T125" s="17" t="s">
        <v>341</v>
      </c>
      <c r="U125" s="16" t="s">
        <v>342</v>
      </c>
      <c r="V125" s="12">
        <v>1979</v>
      </c>
      <c r="W125" s="12" t="s">
        <v>524</v>
      </c>
      <c r="X125" s="59" t="s">
        <v>523</v>
      </c>
      <c r="Y125" s="60" t="s">
        <v>941</v>
      </c>
      <c r="Z125" s="12"/>
      <c r="AA125" s="12"/>
      <c r="AB125" s="12"/>
      <c r="AC125" s="89" t="str">
        <f t="shared" si="5"/>
        <v>BAP.24,No4(1979)593,BM2</v>
      </c>
      <c r="AD125" s="89" t="str">
        <f t="shared" si="6"/>
        <v>J.M.Davidson.1979</v>
      </c>
      <c r="AE125" s="88" t="str">
        <f>IF(COUNTIF(EXFOR!G$28:G$34,"*"&amp;AC125&amp;"*")&gt;0,"○",IF(COUNTIF(EXFOR!J$28:J$34,"*"&amp;W125&amp;"*"&amp;V125)&gt;0,"△","×"))</f>
        <v>×</v>
      </c>
    </row>
    <row r="126" spans="1:31" s="18" customFormat="1" ht="13.5">
      <c r="A126" s="12" t="str">
        <f t="shared" si="9"/>
        <v>26Mg(p,n)26Al</v>
      </c>
      <c r="B126" s="12">
        <f t="shared" si="9"/>
        <v>12</v>
      </c>
      <c r="C126" s="12">
        <f t="shared" si="9"/>
        <v>26</v>
      </c>
      <c r="D126" s="17" t="s">
        <v>693</v>
      </c>
      <c r="E126" s="17" t="s">
        <v>690</v>
      </c>
      <c r="F126" s="16"/>
      <c r="G126" s="16"/>
      <c r="H126" s="12"/>
      <c r="I126" s="12"/>
      <c r="J126" s="12"/>
      <c r="K126" s="12"/>
      <c r="L126" s="17"/>
      <c r="M126" s="12"/>
      <c r="N126" s="12"/>
      <c r="O126" s="12"/>
      <c r="P126" s="12"/>
      <c r="Q126" s="12"/>
      <c r="R126" s="57" t="s">
        <v>841</v>
      </c>
      <c r="S126" s="58" t="s">
        <v>17</v>
      </c>
      <c r="T126" s="12">
        <v>30</v>
      </c>
      <c r="U126" s="16" t="s">
        <v>343</v>
      </c>
      <c r="V126" s="12">
        <v>1979</v>
      </c>
      <c r="W126" s="12" t="s">
        <v>526</v>
      </c>
      <c r="X126" s="59" t="s">
        <v>525</v>
      </c>
      <c r="Y126" s="60" t="s">
        <v>942</v>
      </c>
      <c r="Z126" s="12"/>
      <c r="AA126" s="12"/>
      <c r="AB126" s="12"/>
      <c r="AC126" s="89" t="str">
        <f t="shared" si="5"/>
        <v>Pisma Zh.Eksp.Teor.Fiz..30(1979)86</v>
      </c>
      <c r="AD126" s="89" t="str">
        <f t="shared" si="6"/>
        <v>V.N.Baturin.1979</v>
      </c>
      <c r="AE126" s="88" t="str">
        <f>IF(COUNTIF(EXFOR!G$28:G$34,"*"&amp;AC126&amp;"*")&gt;0,"○",IF(COUNTIF(EXFOR!J$28:J$34,"*"&amp;W126&amp;"*"&amp;V126)&gt;0,"△","×"))</f>
        <v>×</v>
      </c>
    </row>
    <row r="127" spans="1:31" s="18" customFormat="1" ht="13.5">
      <c r="A127" s="12" t="str">
        <f t="shared" si="9"/>
        <v>26Mg(p,n)26Al</v>
      </c>
      <c r="B127" s="12">
        <f t="shared" si="9"/>
        <v>12</v>
      </c>
      <c r="C127" s="12">
        <f t="shared" si="9"/>
        <v>26</v>
      </c>
      <c r="D127" s="17" t="s">
        <v>693</v>
      </c>
      <c r="E127" s="17" t="s">
        <v>690</v>
      </c>
      <c r="F127" s="16"/>
      <c r="G127" s="16"/>
      <c r="H127" s="12"/>
      <c r="I127" s="12"/>
      <c r="J127" s="12"/>
      <c r="K127" s="12"/>
      <c r="L127" s="17"/>
      <c r="M127" s="12"/>
      <c r="N127" s="12"/>
      <c r="O127" s="12"/>
      <c r="P127" s="12"/>
      <c r="Q127" s="12"/>
      <c r="R127" s="57" t="s">
        <v>841</v>
      </c>
      <c r="S127" s="58" t="s">
        <v>18</v>
      </c>
      <c r="T127" s="12">
        <v>30</v>
      </c>
      <c r="U127" s="16" t="s">
        <v>16</v>
      </c>
      <c r="V127" s="12">
        <v>1979</v>
      </c>
      <c r="W127" s="12" t="s">
        <v>526</v>
      </c>
      <c r="X127" s="59" t="s">
        <v>525</v>
      </c>
      <c r="Y127" s="60" t="s">
        <v>942</v>
      </c>
      <c r="Z127" s="12"/>
      <c r="AA127" s="12"/>
      <c r="AB127" s="12"/>
      <c r="AC127" s="89" t="str">
        <f t="shared" si="5"/>
        <v>JEL.30(1979)78</v>
      </c>
      <c r="AD127" s="89" t="str">
        <f t="shared" si="6"/>
        <v>V.N.Baturin.1979</v>
      </c>
      <c r="AE127" s="88" t="str">
        <f>IF(COUNTIF(EXFOR!G$28:G$34,"*"&amp;AC127&amp;"*")&gt;0,"○",IF(COUNTIF(EXFOR!J$28:J$34,"*"&amp;W127&amp;"*"&amp;V127)&gt;0,"△","×"))</f>
        <v>×</v>
      </c>
    </row>
    <row r="128" spans="1:31" s="18" customFormat="1" ht="13.5">
      <c r="A128" s="12" t="str">
        <f t="shared" si="9"/>
        <v>26Mg(p,n)26Al</v>
      </c>
      <c r="B128" s="12">
        <f t="shared" si="9"/>
        <v>12</v>
      </c>
      <c r="C128" s="12">
        <f t="shared" si="9"/>
        <v>26</v>
      </c>
      <c r="D128" s="17" t="s">
        <v>693</v>
      </c>
      <c r="E128" s="17" t="s">
        <v>690</v>
      </c>
      <c r="F128" s="16"/>
      <c r="G128" s="16"/>
      <c r="H128" s="17"/>
      <c r="I128" s="12"/>
      <c r="J128" s="17"/>
      <c r="K128" s="12"/>
      <c r="L128" s="12"/>
      <c r="M128" s="12"/>
      <c r="N128" s="12"/>
      <c r="O128" s="12"/>
      <c r="P128" s="12"/>
      <c r="Q128" s="12"/>
      <c r="R128" s="57" t="s">
        <v>842</v>
      </c>
      <c r="S128" s="58" t="s">
        <v>878</v>
      </c>
      <c r="T128" s="12"/>
      <c r="U128" s="22"/>
      <c r="V128" s="12">
        <v>1978</v>
      </c>
      <c r="W128" s="12"/>
      <c r="X128" s="59"/>
      <c r="Y128" s="60"/>
      <c r="Z128" s="12"/>
      <c r="AA128" s="12"/>
      <c r="AB128" s="12"/>
      <c r="AC128" s="89" t="str">
        <f t="shared" si="5"/>
        <v>JOUR BAPSA 23 520 BF6,Berg.(1978)</v>
      </c>
      <c r="AD128" s="89" t="str">
        <f t="shared" si="6"/>
        <v>.1978</v>
      </c>
      <c r="AE128" s="88" t="str">
        <f>IF(COUNTIF(EXFOR!G$28:G$34,"*"&amp;AC128&amp;"*")&gt;0,"○",IF(COUNTIF(EXFOR!J$28:J$34,"*"&amp;W128&amp;"*"&amp;V128)&gt;0,"△","×"))</f>
        <v>×</v>
      </c>
    </row>
    <row r="129" spans="1:31" s="18" customFormat="1" ht="13.5">
      <c r="A129" s="12" t="str">
        <f t="shared" si="9"/>
        <v>26Mg(p,n)26Al</v>
      </c>
      <c r="B129" s="12">
        <f t="shared" si="9"/>
        <v>12</v>
      </c>
      <c r="C129" s="12">
        <f t="shared" si="9"/>
        <v>26</v>
      </c>
      <c r="D129" s="17" t="s">
        <v>693</v>
      </c>
      <c r="E129" s="17" t="s">
        <v>690</v>
      </c>
      <c r="F129" s="16"/>
      <c r="G129" s="22"/>
      <c r="H129" s="12"/>
      <c r="I129" s="12"/>
      <c r="J129" s="17"/>
      <c r="K129" s="12"/>
      <c r="L129" s="12"/>
      <c r="M129" s="12"/>
      <c r="N129" s="12"/>
      <c r="O129" s="12"/>
      <c r="P129" s="12"/>
      <c r="Q129" s="12"/>
      <c r="R129" s="57" t="s">
        <v>843</v>
      </c>
      <c r="S129" s="58" t="s">
        <v>879</v>
      </c>
      <c r="T129" s="12"/>
      <c r="U129" s="22"/>
      <c r="V129" s="12">
        <v>1978</v>
      </c>
      <c r="W129" s="12"/>
      <c r="X129" s="59"/>
      <c r="Y129" s="60"/>
      <c r="Z129" s="12"/>
      <c r="AA129" s="12"/>
      <c r="AB129" s="12"/>
      <c r="AC129" s="89" t="str">
        <f t="shared" si="5"/>
        <v>REPT MSUCL 77/78 Annual,P36,Berg.(1978)</v>
      </c>
      <c r="AD129" s="89" t="str">
        <f t="shared" si="6"/>
        <v>.1978</v>
      </c>
      <c r="AE129" s="88" t="str">
        <f>IF(COUNTIF(EXFOR!G$28:G$34,"*"&amp;AC129&amp;"*")&gt;0,"○",IF(COUNTIF(EXFOR!J$28:J$34,"*"&amp;W129&amp;"*"&amp;V129)&gt;0,"△","×"))</f>
        <v>×</v>
      </c>
    </row>
    <row r="130" spans="1:31" s="18" customFormat="1" ht="13.5">
      <c r="A130" s="12" t="str">
        <f t="shared" si="9"/>
        <v>26Mg(p,n)26Al</v>
      </c>
      <c r="B130" s="12">
        <f t="shared" si="9"/>
        <v>12</v>
      </c>
      <c r="C130" s="12">
        <f t="shared" si="9"/>
        <v>26</v>
      </c>
      <c r="D130" s="17" t="s">
        <v>693</v>
      </c>
      <c r="E130" s="17" t="s">
        <v>690</v>
      </c>
      <c r="F130" s="16"/>
      <c r="G130" s="16"/>
      <c r="H130" s="17"/>
      <c r="I130" s="12"/>
      <c r="J130" s="12"/>
      <c r="K130" s="12"/>
      <c r="L130" s="17"/>
      <c r="M130" s="12"/>
      <c r="N130" s="12"/>
      <c r="O130" s="12"/>
      <c r="P130" s="12"/>
      <c r="Q130" s="12"/>
      <c r="R130" s="57" t="s">
        <v>844</v>
      </c>
      <c r="S130" s="58" t="s">
        <v>880</v>
      </c>
      <c r="T130" s="12"/>
      <c r="U130" s="22"/>
      <c r="V130" s="12">
        <v>1976</v>
      </c>
      <c r="W130" s="12"/>
      <c r="X130" s="59"/>
      <c r="Y130" s="60"/>
      <c r="Z130" s="12"/>
      <c r="AA130" s="12"/>
      <c r="AB130" s="12"/>
      <c r="AC130" s="89" t="str">
        <f t="shared" si="5"/>
        <v>CONF Paris(Atomic Masses),Proc,P126,Freeman.(1976)</v>
      </c>
      <c r="AD130" s="89" t="str">
        <f t="shared" si="6"/>
        <v>.1976</v>
      </c>
      <c r="AE130" s="88" t="str">
        <f>IF(COUNTIF(EXFOR!G$28:G$34,"*"&amp;AC130&amp;"*")&gt;0,"○",IF(COUNTIF(EXFOR!J$28:J$34,"*"&amp;W130&amp;"*"&amp;V130)&gt;0,"△","×"))</f>
        <v>×</v>
      </c>
    </row>
    <row r="131" spans="1:31" s="18" customFormat="1" ht="13.5">
      <c r="A131" s="12" t="str">
        <f t="shared" si="9"/>
        <v>26Mg(p,n)26Al</v>
      </c>
      <c r="B131" s="12">
        <f t="shared" si="9"/>
        <v>12</v>
      </c>
      <c r="C131" s="12">
        <f t="shared" si="9"/>
        <v>26</v>
      </c>
      <c r="D131" s="17" t="s">
        <v>693</v>
      </c>
      <c r="E131" s="17" t="s">
        <v>690</v>
      </c>
      <c r="F131" s="16"/>
      <c r="G131" s="16"/>
      <c r="H131" s="17"/>
      <c r="I131" s="12"/>
      <c r="J131" s="12"/>
      <c r="K131" s="12"/>
      <c r="L131" s="17"/>
      <c r="M131" s="12"/>
      <c r="N131" s="12"/>
      <c r="O131" s="12"/>
      <c r="P131" s="12"/>
      <c r="Q131" s="12"/>
      <c r="R131" s="57" t="s">
        <v>845</v>
      </c>
      <c r="S131" s="58" t="s">
        <v>881</v>
      </c>
      <c r="T131" s="12"/>
      <c r="U131" s="22"/>
      <c r="V131" s="12">
        <v>1976</v>
      </c>
      <c r="W131" s="12"/>
      <c r="X131" s="59"/>
      <c r="Y131" s="60"/>
      <c r="Z131" s="12"/>
      <c r="AA131" s="12"/>
      <c r="AB131" s="12"/>
      <c r="AC131" s="89" t="str">
        <f t="shared" si="5"/>
        <v>THESIS DABBB 36B 5115,Doukellis.(1976)</v>
      </c>
      <c r="AD131" s="89" t="str">
        <f t="shared" si="6"/>
        <v>.1976</v>
      </c>
      <c r="AE131" s="88" t="str">
        <f>IF(COUNTIF(EXFOR!G$28:G$34,"*"&amp;AC131&amp;"*")&gt;0,"○",IF(COUNTIF(EXFOR!J$28:J$34,"*"&amp;W131&amp;"*"&amp;V131)&gt;0,"△","×"))</f>
        <v>×</v>
      </c>
    </row>
    <row r="132" spans="1:31" s="18" customFormat="1" ht="13.5">
      <c r="A132" s="12" t="str">
        <f t="shared" si="9"/>
        <v>26Mg(p,n)26Al</v>
      </c>
      <c r="B132" s="12">
        <f t="shared" si="9"/>
        <v>12</v>
      </c>
      <c r="C132" s="12">
        <f t="shared" si="9"/>
        <v>26</v>
      </c>
      <c r="D132" s="17" t="s">
        <v>693</v>
      </c>
      <c r="E132" s="17" t="s">
        <v>690</v>
      </c>
      <c r="F132" s="16"/>
      <c r="G132" s="2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57" t="s">
        <v>846</v>
      </c>
      <c r="S132" s="58" t="s">
        <v>882</v>
      </c>
      <c r="T132" s="12"/>
      <c r="U132" s="22"/>
      <c r="V132" s="12">
        <v>1975</v>
      </c>
      <c r="W132" s="12"/>
      <c r="X132" s="59"/>
      <c r="Y132" s="60"/>
      <c r="Z132" s="12"/>
      <c r="AA132" s="12"/>
      <c r="AB132" s="12"/>
      <c r="AC132" s="89" t="str">
        <f aca="true" t="shared" si="10" ref="AC132:AC195">S132&amp;"."&amp;IF(IF(T132="","",T132)&amp;IF(V132="",",","("&amp;V132&amp;")")&amp;IF(U132="","",U132)=",","",IF(T132="","",T132)&amp;IF(V132="",",","("&amp;V132&amp;")")&amp;IF(U132="","",U132))</f>
        <v>JOUR BAPSA 20 573 BE15.(1975)</v>
      </c>
      <c r="AD132" s="89" t="str">
        <f aca="true" t="shared" si="11" ref="AD132:AD195">W132&amp;"."&amp;V132</f>
        <v>.1975</v>
      </c>
      <c r="AE132" s="88" t="str">
        <f>IF(COUNTIF(EXFOR!G$28:G$34,"*"&amp;AC132&amp;"*")&gt;0,"○",IF(COUNTIF(EXFOR!J$28:J$34,"*"&amp;W132&amp;"*"&amp;V132)&gt;0,"△","×"))</f>
        <v>×</v>
      </c>
    </row>
    <row r="133" spans="1:31" s="18" customFormat="1" ht="13.5">
      <c r="A133" s="12" t="str">
        <f t="shared" si="9"/>
        <v>26Mg(p,n)26Al</v>
      </c>
      <c r="B133" s="12">
        <f t="shared" si="9"/>
        <v>12</v>
      </c>
      <c r="C133" s="12">
        <f t="shared" si="9"/>
        <v>26</v>
      </c>
      <c r="D133" s="17" t="s">
        <v>693</v>
      </c>
      <c r="E133" s="17" t="s">
        <v>690</v>
      </c>
      <c r="F133" s="16"/>
      <c r="G133" s="16"/>
      <c r="H133" s="17"/>
      <c r="I133" s="12"/>
      <c r="J133" s="12"/>
      <c r="K133" s="12"/>
      <c r="L133" s="17"/>
      <c r="M133" s="12"/>
      <c r="N133" s="12"/>
      <c r="O133" s="12"/>
      <c r="P133" s="12"/>
      <c r="Q133" s="12"/>
      <c r="R133" s="57" t="s">
        <v>847</v>
      </c>
      <c r="S133" s="58" t="s">
        <v>883</v>
      </c>
      <c r="T133" s="12"/>
      <c r="U133" s="22"/>
      <c r="V133" s="12">
        <v>1975</v>
      </c>
      <c r="W133" s="59" t="s">
        <v>901</v>
      </c>
      <c r="X133" s="59" t="s">
        <v>901</v>
      </c>
      <c r="Y133" s="60" t="s">
        <v>943</v>
      </c>
      <c r="Z133" s="12"/>
      <c r="AA133" s="12"/>
      <c r="AB133" s="12"/>
      <c r="AC133" s="89" t="str">
        <f t="shared" si="10"/>
        <v>Thesis, Ohio Univ. (1975).(1975)</v>
      </c>
      <c r="AD133" s="89" t="str">
        <f t="shared" si="11"/>
        <v>G.Doukellis.1975</v>
      </c>
      <c r="AE133" s="88" t="str">
        <f>IF(COUNTIF(EXFOR!G$28:G$34,"*"&amp;AC133&amp;"*")&gt;0,"○",IF(COUNTIF(EXFOR!J$28:J$34,"*"&amp;W133&amp;"*"&amp;V133)&gt;0,"△","×"))</f>
        <v>×</v>
      </c>
    </row>
    <row r="134" spans="1:31" s="18" customFormat="1" ht="13.5">
      <c r="A134" s="12" t="str">
        <f t="shared" si="9"/>
        <v>26Mg(p,n)26Al</v>
      </c>
      <c r="B134" s="12">
        <f t="shared" si="9"/>
        <v>12</v>
      </c>
      <c r="C134" s="12">
        <f t="shared" si="9"/>
        <v>26</v>
      </c>
      <c r="D134" s="17" t="s">
        <v>693</v>
      </c>
      <c r="E134" s="17" t="s">
        <v>690</v>
      </c>
      <c r="F134" s="16"/>
      <c r="G134" s="16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57" t="s">
        <v>848</v>
      </c>
      <c r="S134" s="58" t="s">
        <v>592</v>
      </c>
      <c r="T134" s="12">
        <v>249</v>
      </c>
      <c r="U134" s="16" t="s">
        <v>344</v>
      </c>
      <c r="V134" s="12">
        <v>1975</v>
      </c>
      <c r="W134" s="12" t="s">
        <v>902</v>
      </c>
      <c r="X134" s="59" t="s">
        <v>527</v>
      </c>
      <c r="Y134" s="60" t="s">
        <v>944</v>
      </c>
      <c r="Z134" s="12"/>
      <c r="AA134" s="12"/>
      <c r="AB134" s="12"/>
      <c r="AC134" s="89" t="str">
        <f t="shared" si="10"/>
        <v>NP/A.249(1975)29</v>
      </c>
      <c r="AD134" s="89" t="str">
        <f t="shared" si="11"/>
        <v>J.D.Carlson.1975</v>
      </c>
      <c r="AE134" s="88" t="str">
        <f>IF(COUNTIF(EXFOR!G$28:G$34,"*"&amp;AC134&amp;"*")&gt;0,"○",IF(COUNTIF(EXFOR!J$28:J$34,"*"&amp;W134&amp;"*"&amp;V134)&gt;0,"△","×"))</f>
        <v>×</v>
      </c>
    </row>
    <row r="135" spans="1:31" s="18" customFormat="1" ht="13.5">
      <c r="A135" s="12" t="str">
        <f t="shared" si="9"/>
        <v>26Mg(p,n)26Al</v>
      </c>
      <c r="B135" s="12">
        <f t="shared" si="9"/>
        <v>12</v>
      </c>
      <c r="C135" s="12">
        <f t="shared" si="9"/>
        <v>26</v>
      </c>
      <c r="D135" s="17" t="s">
        <v>693</v>
      </c>
      <c r="E135" s="17" t="s">
        <v>690</v>
      </c>
      <c r="F135" s="16"/>
      <c r="G135" s="2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57" t="s">
        <v>849</v>
      </c>
      <c r="S135" s="58" t="s">
        <v>884</v>
      </c>
      <c r="T135" s="12"/>
      <c r="U135" s="22"/>
      <c r="V135" s="12">
        <v>1974</v>
      </c>
      <c r="W135" s="12"/>
      <c r="X135" s="59"/>
      <c r="Y135" s="60"/>
      <c r="Z135" s="12"/>
      <c r="AA135" s="12"/>
      <c r="AB135" s="12"/>
      <c r="AC135" s="89" t="str">
        <f t="shared" si="10"/>
        <v>REPT CONF-740218,Paper 70.(1974)</v>
      </c>
      <c r="AD135" s="89" t="str">
        <f t="shared" si="11"/>
        <v>.1974</v>
      </c>
      <c r="AE135" s="88" t="str">
        <f>IF(COUNTIF(EXFOR!G$28:G$34,"*"&amp;AC135&amp;"*")&gt;0,"○",IF(COUNTIF(EXFOR!J$28:J$34,"*"&amp;W135&amp;"*"&amp;V135)&gt;0,"△","×"))</f>
        <v>×</v>
      </c>
    </row>
    <row r="136" spans="1:31" s="18" customFormat="1" ht="13.5">
      <c r="A136" s="12" t="str">
        <f t="shared" si="9"/>
        <v>26Mg(p,n)26Al</v>
      </c>
      <c r="B136" s="12">
        <f t="shared" si="9"/>
        <v>12</v>
      </c>
      <c r="C136" s="12">
        <f t="shared" si="9"/>
        <v>26</v>
      </c>
      <c r="D136" s="17" t="s">
        <v>693</v>
      </c>
      <c r="E136" s="17" t="s">
        <v>690</v>
      </c>
      <c r="F136" s="22"/>
      <c r="G136" s="16"/>
      <c r="H136" s="17"/>
      <c r="I136" s="12"/>
      <c r="J136" s="12"/>
      <c r="K136" s="12"/>
      <c r="L136" s="17"/>
      <c r="M136" s="12"/>
      <c r="N136" s="12"/>
      <c r="O136" s="12"/>
      <c r="P136" s="12"/>
      <c r="Q136" s="12"/>
      <c r="R136" s="57" t="s">
        <v>850</v>
      </c>
      <c r="S136" s="58" t="s">
        <v>885</v>
      </c>
      <c r="T136" s="12"/>
      <c r="U136" s="22"/>
      <c r="V136" s="12">
        <v>1973</v>
      </c>
      <c r="W136" s="12"/>
      <c r="X136" s="59"/>
      <c r="Y136" s="60"/>
      <c r="Z136" s="12"/>
      <c r="AA136" s="12"/>
      <c r="AB136" s="12"/>
      <c r="AC136" s="89" t="str">
        <f t="shared" si="10"/>
        <v>CONF Munich(Nucl Phys),Vol1 P685.(1973)</v>
      </c>
      <c r="AD136" s="89" t="str">
        <f t="shared" si="11"/>
        <v>.1973</v>
      </c>
      <c r="AE136" s="88" t="str">
        <f>IF(COUNTIF(EXFOR!G$28:G$34,"*"&amp;AC136&amp;"*")&gt;0,"○",IF(COUNTIF(EXFOR!J$28:J$34,"*"&amp;W136&amp;"*"&amp;V136)&gt;0,"△","×"))</f>
        <v>×</v>
      </c>
    </row>
    <row r="137" spans="1:31" s="18" customFormat="1" ht="13.5">
      <c r="A137" s="12" t="str">
        <f t="shared" si="9"/>
        <v>26Mg(p,n)26Al</v>
      </c>
      <c r="B137" s="12">
        <f t="shared" si="9"/>
        <v>12</v>
      </c>
      <c r="C137" s="12">
        <f t="shared" si="9"/>
        <v>26</v>
      </c>
      <c r="D137" s="17" t="s">
        <v>693</v>
      </c>
      <c r="E137" s="17" t="s">
        <v>690</v>
      </c>
      <c r="F137" s="22"/>
      <c r="G137" s="16"/>
      <c r="H137" s="17"/>
      <c r="I137" s="12"/>
      <c r="J137" s="12"/>
      <c r="K137" s="12"/>
      <c r="L137" s="12"/>
      <c r="M137" s="12"/>
      <c r="N137" s="12"/>
      <c r="O137" s="12"/>
      <c r="P137" s="12"/>
      <c r="Q137" s="12"/>
      <c r="R137" s="57" t="s">
        <v>851</v>
      </c>
      <c r="S137" s="58" t="s">
        <v>588</v>
      </c>
      <c r="T137" s="12">
        <v>6</v>
      </c>
      <c r="U137" s="16" t="s">
        <v>345</v>
      </c>
      <c r="V137" s="12">
        <v>1972</v>
      </c>
      <c r="W137" s="12" t="s">
        <v>529</v>
      </c>
      <c r="X137" s="59" t="s">
        <v>528</v>
      </c>
      <c r="Y137" s="60" t="s">
        <v>945</v>
      </c>
      <c r="Z137" s="12"/>
      <c r="AA137" s="12"/>
      <c r="AB137" s="12"/>
      <c r="AC137" s="89" t="str">
        <f t="shared" si="10"/>
        <v>PR/C.6(1972)494</v>
      </c>
      <c r="AD137" s="89" t="str">
        <f t="shared" si="11"/>
        <v>H.G.Price.1972</v>
      </c>
      <c r="AE137" s="88" t="str">
        <f>IF(COUNTIF(EXFOR!G$28:G$34,"*"&amp;AC137&amp;"*")&gt;0,"○",IF(COUNTIF(EXFOR!J$28:J$34,"*"&amp;W137&amp;"*"&amp;V137)&gt;0,"△","×"))</f>
        <v>×</v>
      </c>
    </row>
    <row r="138" spans="1:31" s="18" customFormat="1" ht="13.5">
      <c r="A138" s="12" t="str">
        <f t="shared" si="9"/>
        <v>26Mg(p,n)26Al</v>
      </c>
      <c r="B138" s="12">
        <f t="shared" si="9"/>
        <v>12</v>
      </c>
      <c r="C138" s="12">
        <f t="shared" si="9"/>
        <v>26</v>
      </c>
      <c r="D138" s="17" t="s">
        <v>693</v>
      </c>
      <c r="E138" s="17" t="s">
        <v>690</v>
      </c>
      <c r="F138" s="22"/>
      <c r="G138" s="22"/>
      <c r="H138" s="17"/>
      <c r="I138" s="12"/>
      <c r="J138" s="12"/>
      <c r="K138" s="12"/>
      <c r="L138" s="12"/>
      <c r="M138" s="12"/>
      <c r="N138" s="12"/>
      <c r="O138" s="12"/>
      <c r="P138" s="12"/>
      <c r="Q138" s="12"/>
      <c r="R138" s="57" t="s">
        <v>852</v>
      </c>
      <c r="S138" s="58" t="s">
        <v>14</v>
      </c>
      <c r="T138" s="12">
        <v>28</v>
      </c>
      <c r="U138" s="16" t="s">
        <v>346</v>
      </c>
      <c r="V138" s="12">
        <v>1972</v>
      </c>
      <c r="W138" s="12" t="s">
        <v>531</v>
      </c>
      <c r="X138" s="59" t="s">
        <v>530</v>
      </c>
      <c r="Y138" s="60" t="s">
        <v>946</v>
      </c>
      <c r="Z138" s="12"/>
      <c r="AA138" s="12"/>
      <c r="AB138" s="12"/>
      <c r="AC138" s="89" t="str">
        <f t="shared" si="10"/>
        <v>PRL.28(1972)629</v>
      </c>
      <c r="AD138" s="89" t="str">
        <f t="shared" si="11"/>
        <v>V.A.Madsen.1972</v>
      </c>
      <c r="AE138" s="88" t="str">
        <f>IF(COUNTIF(EXFOR!G$28:G$34,"*"&amp;AC138&amp;"*")&gt;0,"○",IF(COUNTIF(EXFOR!J$28:J$34,"*"&amp;W138&amp;"*"&amp;V138)&gt;0,"△","×"))</f>
        <v>×</v>
      </c>
    </row>
    <row r="139" spans="1:31" s="18" customFormat="1" ht="13.5">
      <c r="A139" s="12" t="str">
        <f t="shared" si="9"/>
        <v>26Mg(p,n)26Al</v>
      </c>
      <c r="B139" s="12">
        <f t="shared" si="9"/>
        <v>12</v>
      </c>
      <c r="C139" s="12">
        <f t="shared" si="9"/>
        <v>26</v>
      </c>
      <c r="D139" s="17" t="s">
        <v>693</v>
      </c>
      <c r="E139" s="17" t="s">
        <v>690</v>
      </c>
      <c r="F139" s="22"/>
      <c r="G139" s="22"/>
      <c r="H139" s="12"/>
      <c r="I139" s="12"/>
      <c r="J139" s="12"/>
      <c r="K139" s="12"/>
      <c r="L139" s="17"/>
      <c r="M139" s="12"/>
      <c r="N139" s="12"/>
      <c r="O139" s="12"/>
      <c r="P139" s="12"/>
      <c r="Q139" s="12"/>
      <c r="R139" s="57" t="s">
        <v>853</v>
      </c>
      <c r="S139" s="58" t="s">
        <v>886</v>
      </c>
      <c r="T139" s="12"/>
      <c r="U139" s="22"/>
      <c r="V139" s="12">
        <v>1972</v>
      </c>
      <c r="W139" s="12"/>
      <c r="X139" s="59"/>
      <c r="Y139" s="60"/>
      <c r="Z139" s="12"/>
      <c r="AA139" s="12"/>
      <c r="AB139" s="12"/>
      <c r="AC139" s="89" t="str">
        <f t="shared" si="10"/>
        <v>REPT COO-1167-22 P15.(1972)</v>
      </c>
      <c r="AD139" s="89" t="str">
        <f t="shared" si="11"/>
        <v>.1972</v>
      </c>
      <c r="AE139" s="88" t="str">
        <f>IF(COUNTIF(EXFOR!G$28:G$34,"*"&amp;AC139&amp;"*")&gt;0,"○",IF(COUNTIF(EXFOR!J$28:J$34,"*"&amp;W139&amp;"*"&amp;V139)&gt;0,"△","×"))</f>
        <v>×</v>
      </c>
    </row>
    <row r="140" spans="1:31" s="18" customFormat="1" ht="13.5">
      <c r="A140" s="12" t="str">
        <f t="shared" si="9"/>
        <v>26Mg(p,n)26Al</v>
      </c>
      <c r="B140" s="12">
        <f t="shared" si="9"/>
        <v>12</v>
      </c>
      <c r="C140" s="12">
        <f t="shared" si="9"/>
        <v>26</v>
      </c>
      <c r="D140" s="17" t="s">
        <v>693</v>
      </c>
      <c r="E140" s="17" t="s">
        <v>690</v>
      </c>
      <c r="F140" s="22"/>
      <c r="G140" s="22"/>
      <c r="H140" s="12"/>
      <c r="I140" s="12"/>
      <c r="J140" s="12"/>
      <c r="K140" s="12"/>
      <c r="L140" s="17"/>
      <c r="M140" s="12"/>
      <c r="N140" s="12"/>
      <c r="O140" s="12"/>
      <c r="P140" s="12"/>
      <c r="Q140" s="12"/>
      <c r="R140" s="57" t="s">
        <v>854</v>
      </c>
      <c r="S140" s="58" t="s">
        <v>887</v>
      </c>
      <c r="T140" s="12"/>
      <c r="U140" s="22"/>
      <c r="V140" s="12">
        <v>1972</v>
      </c>
      <c r="W140" s="12"/>
      <c r="X140" s="59"/>
      <c r="Y140" s="60"/>
      <c r="Z140" s="12"/>
      <c r="AA140" s="12"/>
      <c r="AB140" s="12"/>
      <c r="AC140" s="89" t="str">
        <f t="shared" si="10"/>
        <v>JOUR BAPSA 17 483,C I Delaune,4/30/72.(1972)</v>
      </c>
      <c r="AD140" s="89" t="str">
        <f t="shared" si="11"/>
        <v>.1972</v>
      </c>
      <c r="AE140" s="88" t="str">
        <f>IF(COUNTIF(EXFOR!G$28:G$34,"*"&amp;AC140&amp;"*")&gt;0,"○",IF(COUNTIF(EXFOR!J$28:J$34,"*"&amp;W140&amp;"*"&amp;V140)&gt;0,"△","×"))</f>
        <v>×</v>
      </c>
    </row>
    <row r="141" spans="1:31" s="18" customFormat="1" ht="13.5">
      <c r="A141" s="12" t="str">
        <f t="shared" si="9"/>
        <v>26Mg(p,n)26Al</v>
      </c>
      <c r="B141" s="12">
        <f t="shared" si="9"/>
        <v>12</v>
      </c>
      <c r="C141" s="12">
        <f t="shared" si="9"/>
        <v>26</v>
      </c>
      <c r="D141" s="17" t="s">
        <v>693</v>
      </c>
      <c r="E141" s="17" t="s">
        <v>690</v>
      </c>
      <c r="F141" s="16"/>
      <c r="G141" s="22"/>
      <c r="H141" s="17"/>
      <c r="I141" s="12"/>
      <c r="J141" s="12"/>
      <c r="K141" s="12"/>
      <c r="L141" s="12"/>
      <c r="M141" s="12"/>
      <c r="N141" s="12"/>
      <c r="O141" s="12"/>
      <c r="P141" s="12"/>
      <c r="Q141" s="12"/>
      <c r="R141" s="57" t="s">
        <v>855</v>
      </c>
      <c r="S141" s="58" t="s">
        <v>888</v>
      </c>
      <c r="T141" s="12"/>
      <c r="U141" s="22"/>
      <c r="V141" s="12">
        <v>1972</v>
      </c>
      <c r="W141" s="59" t="s">
        <v>902</v>
      </c>
      <c r="X141" s="59" t="s">
        <v>902</v>
      </c>
      <c r="Y141" s="60" t="s">
        <v>947</v>
      </c>
      <c r="Z141" s="12"/>
      <c r="AA141" s="12"/>
      <c r="AB141" s="12"/>
      <c r="AC141" s="89" t="str">
        <f t="shared" si="10"/>
        <v>Thesis, Univ.Colorado (1972); Diss.Abst.Int. 33B, 1724 (1972).(1972)</v>
      </c>
      <c r="AD141" s="89" t="str">
        <f t="shared" si="11"/>
        <v>J.D.Carlson.1972</v>
      </c>
      <c r="AE141" s="88" t="str">
        <f>IF(COUNTIF(EXFOR!G$28:G$34,"*"&amp;AC141&amp;"*")&gt;0,"○",IF(COUNTIF(EXFOR!J$28:J$34,"*"&amp;W141&amp;"*"&amp;V141)&gt;0,"△","×"))</f>
        <v>×</v>
      </c>
    </row>
    <row r="142" spans="1:31" s="18" customFormat="1" ht="13.5">
      <c r="A142" s="12" t="str">
        <f t="shared" si="9"/>
        <v>26Mg(p,n)26Al</v>
      </c>
      <c r="B142" s="12">
        <f t="shared" si="9"/>
        <v>12</v>
      </c>
      <c r="C142" s="12">
        <f t="shared" si="9"/>
        <v>26</v>
      </c>
      <c r="D142" s="17" t="s">
        <v>693</v>
      </c>
      <c r="E142" s="17" t="s">
        <v>690</v>
      </c>
      <c r="F142" s="16"/>
      <c r="G142" s="22"/>
      <c r="H142" s="17"/>
      <c r="I142" s="12"/>
      <c r="J142" s="12"/>
      <c r="K142" s="12"/>
      <c r="L142" s="12"/>
      <c r="M142" s="12"/>
      <c r="N142" s="12"/>
      <c r="O142" s="12"/>
      <c r="P142" s="12"/>
      <c r="Q142" s="12"/>
      <c r="R142" s="57" t="s">
        <v>856</v>
      </c>
      <c r="S142" s="58" t="s">
        <v>889</v>
      </c>
      <c r="T142" s="12"/>
      <c r="U142" s="22"/>
      <c r="V142" s="12">
        <v>1972</v>
      </c>
      <c r="W142" s="12"/>
      <c r="X142" s="59"/>
      <c r="Y142" s="60"/>
      <c r="Z142" s="12"/>
      <c r="AA142" s="12"/>
      <c r="AB142" s="12"/>
      <c r="AC142" s="89" t="str">
        <f t="shared" si="10"/>
        <v>REPT COO-535-666,J Carlson.(1972)</v>
      </c>
      <c r="AD142" s="89" t="str">
        <f t="shared" si="11"/>
        <v>.1972</v>
      </c>
      <c r="AE142" s="88" t="str">
        <f>IF(COUNTIF(EXFOR!G$28:G$34,"*"&amp;AC142&amp;"*")&gt;0,"○",IF(COUNTIF(EXFOR!J$28:J$34,"*"&amp;W142&amp;"*"&amp;V142)&gt;0,"△","×"))</f>
        <v>×</v>
      </c>
    </row>
    <row r="143" spans="1:31" s="18" customFormat="1" ht="13.5">
      <c r="A143" s="12" t="str">
        <f t="shared" si="9"/>
        <v>26Mg(p,n)26Al</v>
      </c>
      <c r="B143" s="12">
        <f t="shared" si="9"/>
        <v>12</v>
      </c>
      <c r="C143" s="12">
        <f t="shared" si="9"/>
        <v>26</v>
      </c>
      <c r="D143" s="17" t="s">
        <v>693</v>
      </c>
      <c r="E143" s="17" t="s">
        <v>690</v>
      </c>
      <c r="F143" s="16"/>
      <c r="G143" s="16"/>
      <c r="H143" s="17"/>
      <c r="I143" s="12"/>
      <c r="J143" s="12"/>
      <c r="K143" s="12"/>
      <c r="L143" s="12"/>
      <c r="M143" s="12"/>
      <c r="N143" s="12"/>
      <c r="O143" s="12"/>
      <c r="P143" s="12"/>
      <c r="Q143" s="12"/>
      <c r="R143" s="57" t="s">
        <v>857</v>
      </c>
      <c r="S143" s="58" t="s">
        <v>890</v>
      </c>
      <c r="T143" s="12"/>
      <c r="U143" s="22"/>
      <c r="V143" s="12">
        <v>1971</v>
      </c>
      <c r="W143" s="12"/>
      <c r="X143" s="59"/>
      <c r="Y143" s="60"/>
      <c r="Z143" s="12"/>
      <c r="AA143" s="12"/>
      <c r="AB143" s="12"/>
      <c r="AC143" s="89" t="str">
        <f t="shared" si="10"/>
        <v>JOUR BAPSA 16 536.(1971)</v>
      </c>
      <c r="AD143" s="89" t="str">
        <f t="shared" si="11"/>
        <v>.1971</v>
      </c>
      <c r="AE143" s="88" t="str">
        <f>IF(COUNTIF(EXFOR!G$28:G$34,"*"&amp;AC143&amp;"*")&gt;0,"○",IF(COUNTIF(EXFOR!J$28:J$34,"*"&amp;W143&amp;"*"&amp;V143)&gt;0,"△","×"))</f>
        <v>×</v>
      </c>
    </row>
    <row r="144" spans="1:31" s="18" customFormat="1" ht="13.5">
      <c r="A144" s="12" t="str">
        <f t="shared" si="9"/>
        <v>26Mg(p,n)26Al</v>
      </c>
      <c r="B144" s="12">
        <f t="shared" si="9"/>
        <v>12</v>
      </c>
      <c r="C144" s="12">
        <f t="shared" si="9"/>
        <v>26</v>
      </c>
      <c r="D144" s="17" t="s">
        <v>693</v>
      </c>
      <c r="E144" s="17" t="s">
        <v>690</v>
      </c>
      <c r="F144" s="22"/>
      <c r="G144" s="16"/>
      <c r="H144" s="17"/>
      <c r="I144" s="12"/>
      <c r="J144" s="12"/>
      <c r="K144" s="12"/>
      <c r="L144" s="12"/>
      <c r="M144" s="12"/>
      <c r="N144" s="12"/>
      <c r="O144" s="12"/>
      <c r="P144" s="12"/>
      <c r="Q144" s="12"/>
      <c r="R144" s="57" t="s">
        <v>858</v>
      </c>
      <c r="S144" s="58" t="s">
        <v>891</v>
      </c>
      <c r="T144" s="12"/>
      <c r="U144" s="22"/>
      <c r="V144" s="12">
        <v>1971</v>
      </c>
      <c r="W144" s="12"/>
      <c r="X144" s="59"/>
      <c r="Y144" s="60"/>
      <c r="Z144" s="12"/>
      <c r="AA144" s="12"/>
      <c r="AB144" s="12"/>
      <c r="AC144" s="89" t="str">
        <f t="shared" si="10"/>
        <v>JOUR BAPSA 16 1173,J D Carlson,10/29/71.(1971)</v>
      </c>
      <c r="AD144" s="89" t="str">
        <f t="shared" si="11"/>
        <v>.1971</v>
      </c>
      <c r="AE144" s="88" t="str">
        <f>IF(COUNTIF(EXFOR!G$28:G$34,"*"&amp;AC144&amp;"*")&gt;0,"○",IF(COUNTIF(EXFOR!J$28:J$34,"*"&amp;W144&amp;"*"&amp;V144)&gt;0,"△","×"))</f>
        <v>×</v>
      </c>
    </row>
    <row r="145" spans="1:31" s="18" customFormat="1" ht="13.5">
      <c r="A145" s="12" t="str">
        <f t="shared" si="9"/>
        <v>26Mg(p,n)26Al</v>
      </c>
      <c r="B145" s="12">
        <f t="shared" si="9"/>
        <v>12</v>
      </c>
      <c r="C145" s="12">
        <f t="shared" si="9"/>
        <v>26</v>
      </c>
      <c r="D145" s="17" t="s">
        <v>693</v>
      </c>
      <c r="E145" s="17" t="s">
        <v>690</v>
      </c>
      <c r="F145" s="16"/>
      <c r="G145" s="16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57" t="s">
        <v>859</v>
      </c>
      <c r="S145" s="58" t="s">
        <v>892</v>
      </c>
      <c r="T145" s="12"/>
      <c r="U145" s="22"/>
      <c r="V145" s="12">
        <v>1971</v>
      </c>
      <c r="W145" s="12"/>
      <c r="X145" s="59"/>
      <c r="Y145" s="60"/>
      <c r="Z145" s="12"/>
      <c r="AA145" s="12"/>
      <c r="AB145" s="12"/>
      <c r="AC145" s="89" t="str">
        <f t="shared" si="10"/>
        <v>JOUR BAPSA 16 1177,R F Bentley,10/29/71.(1971)</v>
      </c>
      <c r="AD145" s="89" t="str">
        <f t="shared" si="11"/>
        <v>.1971</v>
      </c>
      <c r="AE145" s="88" t="str">
        <f>IF(COUNTIF(EXFOR!G$28:G$34,"*"&amp;AC145&amp;"*")&gt;0,"○",IF(COUNTIF(EXFOR!J$28:J$34,"*"&amp;W145&amp;"*"&amp;V145)&gt;0,"△","×"))</f>
        <v>×</v>
      </c>
    </row>
    <row r="146" spans="1:31" s="18" customFormat="1" ht="13.5">
      <c r="A146" s="12" t="str">
        <f t="shared" si="9"/>
        <v>26Mg(p,n)26Al</v>
      </c>
      <c r="B146" s="12">
        <f t="shared" si="9"/>
        <v>12</v>
      </c>
      <c r="C146" s="12">
        <f t="shared" si="9"/>
        <v>26</v>
      </c>
      <c r="D146" s="17" t="s">
        <v>693</v>
      </c>
      <c r="E146" s="17" t="s">
        <v>690</v>
      </c>
      <c r="F146" s="16"/>
      <c r="G146" s="16"/>
      <c r="H146" s="17"/>
      <c r="I146" s="12"/>
      <c r="J146" s="12"/>
      <c r="K146" s="12"/>
      <c r="L146" s="12"/>
      <c r="M146" s="12"/>
      <c r="N146" s="12"/>
      <c r="O146" s="12"/>
      <c r="P146" s="12"/>
      <c r="Q146" s="12"/>
      <c r="R146" s="57" t="s">
        <v>860</v>
      </c>
      <c r="S146" s="58" t="s">
        <v>14</v>
      </c>
      <c r="T146" s="12"/>
      <c r="U146" s="22"/>
      <c r="V146" s="12">
        <v>1971</v>
      </c>
      <c r="W146" s="12" t="s">
        <v>533</v>
      </c>
      <c r="X146" s="59" t="s">
        <v>532</v>
      </c>
      <c r="Y146" s="60" t="s">
        <v>948</v>
      </c>
      <c r="Z146" s="12"/>
      <c r="AA146" s="12"/>
      <c r="AB146" s="12"/>
      <c r="AC146" s="89" t="str">
        <f t="shared" si="10"/>
        <v>PRL.(1971)</v>
      </c>
      <c r="AD146" s="89" t="str">
        <f t="shared" si="11"/>
        <v>R.F.Bentley.1971</v>
      </c>
      <c r="AE146" s="88" t="str">
        <f>IF(COUNTIF(EXFOR!G$28:G$34,"*"&amp;AC146&amp;"*")&gt;0,"○",IF(COUNTIF(EXFOR!J$28:J$34,"*"&amp;W146&amp;"*"&amp;V146)&gt;0,"△","×"))</f>
        <v>×</v>
      </c>
    </row>
    <row r="147" spans="1:31" s="18" customFormat="1" ht="13.5">
      <c r="A147" s="12" t="str">
        <f t="shared" si="9"/>
        <v>26Mg(p,n)26Al</v>
      </c>
      <c r="B147" s="12">
        <f t="shared" si="9"/>
        <v>12</v>
      </c>
      <c r="C147" s="12">
        <f t="shared" si="9"/>
        <v>26</v>
      </c>
      <c r="D147" s="17" t="s">
        <v>693</v>
      </c>
      <c r="E147" s="17" t="s">
        <v>690</v>
      </c>
      <c r="F147" s="16"/>
      <c r="G147" s="22"/>
      <c r="H147" s="17"/>
      <c r="I147" s="12"/>
      <c r="J147" s="12"/>
      <c r="K147" s="12"/>
      <c r="L147" s="12"/>
      <c r="M147" s="12"/>
      <c r="N147" s="12"/>
      <c r="O147" s="12"/>
      <c r="P147" s="12"/>
      <c r="Q147" s="12"/>
      <c r="R147" s="57" t="s">
        <v>861</v>
      </c>
      <c r="S147" s="58" t="s">
        <v>588</v>
      </c>
      <c r="T147" s="12">
        <v>2</v>
      </c>
      <c r="U147" s="16" t="s">
        <v>347</v>
      </c>
      <c r="V147" s="12">
        <v>1970</v>
      </c>
      <c r="W147" s="12" t="s">
        <v>535</v>
      </c>
      <c r="X147" s="59" t="s">
        <v>534</v>
      </c>
      <c r="Y147" s="60" t="s">
        <v>949</v>
      </c>
      <c r="Z147" s="12"/>
      <c r="AA147" s="12"/>
      <c r="AB147" s="12"/>
      <c r="AC147" s="89" t="str">
        <f t="shared" si="10"/>
        <v>PR/C.2(1970)1006</v>
      </c>
      <c r="AD147" s="89" t="str">
        <f t="shared" si="11"/>
        <v>T.Mo.1970</v>
      </c>
      <c r="AE147" s="88" t="str">
        <f>IF(COUNTIF(EXFOR!G$28:G$34,"*"&amp;AC147&amp;"*")&gt;0,"○",IF(COUNTIF(EXFOR!J$28:J$34,"*"&amp;W147&amp;"*"&amp;V147)&gt;0,"△","×"))</f>
        <v>×</v>
      </c>
    </row>
    <row r="148" spans="1:31" s="18" customFormat="1" ht="13.5">
      <c r="A148" s="12" t="str">
        <f t="shared" si="9"/>
        <v>26Mg(p,n)26Al</v>
      </c>
      <c r="B148" s="12">
        <f t="shared" si="9"/>
        <v>12</v>
      </c>
      <c r="C148" s="12">
        <f t="shared" si="9"/>
        <v>26</v>
      </c>
      <c r="D148" s="17" t="s">
        <v>693</v>
      </c>
      <c r="E148" s="17" t="s">
        <v>690</v>
      </c>
      <c r="F148" s="16"/>
      <c r="G148" s="2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57" t="s">
        <v>862</v>
      </c>
      <c r="S148" s="58" t="s">
        <v>592</v>
      </c>
      <c r="T148" s="12">
        <v>132</v>
      </c>
      <c r="U148" s="16" t="s">
        <v>348</v>
      </c>
      <c r="V148" s="12">
        <v>1969</v>
      </c>
      <c r="W148" s="12" t="s">
        <v>537</v>
      </c>
      <c r="X148" s="59" t="s">
        <v>536</v>
      </c>
      <c r="Y148" s="60" t="s">
        <v>950</v>
      </c>
      <c r="Z148" s="12"/>
      <c r="AA148" s="12"/>
      <c r="AB148" s="12"/>
      <c r="AC148" s="89" t="str">
        <f t="shared" si="10"/>
        <v>NP/A.132(1969)593</v>
      </c>
      <c r="AD148" s="89" t="str">
        <f t="shared" si="11"/>
        <v>J.M.Freeman.1969</v>
      </c>
      <c r="AE148" s="88" t="str">
        <f>IF(COUNTIF(EXFOR!G$28:G$34,"*"&amp;AC148&amp;"*")&gt;0,"○",IF(COUNTIF(EXFOR!J$28:J$34,"*"&amp;W148&amp;"*"&amp;V148)&gt;0,"△","×"))</f>
        <v>×</v>
      </c>
    </row>
    <row r="149" spans="1:31" s="18" customFormat="1" ht="13.5">
      <c r="A149" s="12" t="str">
        <f t="shared" si="9"/>
        <v>26Mg(p,n)26Al</v>
      </c>
      <c r="B149" s="12">
        <f t="shared" si="9"/>
        <v>12</v>
      </c>
      <c r="C149" s="12">
        <f t="shared" si="9"/>
        <v>26</v>
      </c>
      <c r="D149" s="17" t="s">
        <v>693</v>
      </c>
      <c r="E149" s="17" t="s">
        <v>690</v>
      </c>
      <c r="F149" s="16"/>
      <c r="G149" s="22"/>
      <c r="H149" s="12"/>
      <c r="I149" s="12"/>
      <c r="J149" s="17"/>
      <c r="K149" s="12"/>
      <c r="L149" s="12"/>
      <c r="M149" s="12"/>
      <c r="N149" s="12"/>
      <c r="O149" s="12"/>
      <c r="P149" s="12"/>
      <c r="Q149" s="12"/>
      <c r="R149" s="57" t="s">
        <v>863</v>
      </c>
      <c r="S149" s="58" t="s">
        <v>893</v>
      </c>
      <c r="T149" s="12"/>
      <c r="U149" s="22"/>
      <c r="V149" s="12">
        <v>1967</v>
      </c>
      <c r="W149" s="12" t="s">
        <v>539</v>
      </c>
      <c r="X149" s="59" t="s">
        <v>538</v>
      </c>
      <c r="Y149" s="60" t="s">
        <v>951</v>
      </c>
      <c r="Z149" s="12"/>
      <c r="AA149" s="12"/>
      <c r="AB149" s="12"/>
      <c r="AC149" s="89" t="str">
        <f t="shared" si="10"/>
        <v>Proc.Intern.Conf.Atomic Masses, 3rd, Winnipeg, Canada, R.C.Barber, Ed., Univ.Manitoba Press, p.545 (1967).(1967)</v>
      </c>
      <c r="AD149" s="89" t="str">
        <f t="shared" si="11"/>
        <v>G.Murray.1967</v>
      </c>
      <c r="AE149" s="88" t="str">
        <f>IF(COUNTIF(EXFOR!G$28:G$34,"*"&amp;AC149&amp;"*")&gt;0,"○",IF(COUNTIF(EXFOR!J$28:J$34,"*"&amp;W149&amp;"*"&amp;V149)&gt;0,"△","×"))</f>
        <v>×</v>
      </c>
    </row>
    <row r="150" spans="1:31" s="18" customFormat="1" ht="13.5">
      <c r="A150" s="12" t="str">
        <f>A$79</f>
        <v>26Mg(p,n)26Al</v>
      </c>
      <c r="B150" s="12">
        <f>B$79</f>
        <v>12</v>
      </c>
      <c r="C150" s="12">
        <f>C$79</f>
        <v>26</v>
      </c>
      <c r="D150" s="17" t="s">
        <v>693</v>
      </c>
      <c r="E150" s="17" t="s">
        <v>690</v>
      </c>
      <c r="F150" s="16"/>
      <c r="G150" s="22"/>
      <c r="H150" s="17"/>
      <c r="I150" s="12"/>
      <c r="J150" s="12"/>
      <c r="K150" s="12"/>
      <c r="L150" s="12"/>
      <c r="M150" s="12"/>
      <c r="N150" s="12"/>
      <c r="O150" s="12"/>
      <c r="P150" s="12"/>
      <c r="Q150" s="12"/>
      <c r="R150" s="57" t="s">
        <v>864</v>
      </c>
      <c r="S150" s="58" t="s">
        <v>8</v>
      </c>
      <c r="T150" s="12">
        <v>65</v>
      </c>
      <c r="U150" s="16" t="s">
        <v>349</v>
      </c>
      <c r="V150" s="12">
        <v>1965</v>
      </c>
      <c r="W150" s="12" t="s">
        <v>537</v>
      </c>
      <c r="X150" s="59" t="s">
        <v>540</v>
      </c>
      <c r="Y150" s="60" t="s">
        <v>952</v>
      </c>
      <c r="Z150" s="12"/>
      <c r="AA150" s="12"/>
      <c r="AB150" s="12"/>
      <c r="AC150" s="89" t="str">
        <f t="shared" si="10"/>
        <v>NP.65(1965)113</v>
      </c>
      <c r="AD150" s="89" t="str">
        <f t="shared" si="11"/>
        <v>J.M.Freeman.1965</v>
      </c>
      <c r="AE150" s="88" t="str">
        <f>IF(COUNTIF(EXFOR!G$28:G$34,"*"&amp;AC150&amp;"*")&gt;0,"○",IF(COUNTIF(EXFOR!J$28:J$34,"*"&amp;W150&amp;"*"&amp;V150)&gt;0,"△","×"))</f>
        <v>×</v>
      </c>
    </row>
    <row r="151" spans="1:31" s="18" customFormat="1" ht="13.5">
      <c r="A151" s="12"/>
      <c r="B151" s="12"/>
      <c r="C151" s="12"/>
      <c r="D151" s="17"/>
      <c r="E151" s="17"/>
      <c r="F151" s="16"/>
      <c r="G151" s="22"/>
      <c r="H151" s="17"/>
      <c r="I151" s="12"/>
      <c r="J151" s="12"/>
      <c r="K151" s="12"/>
      <c r="L151" s="12"/>
      <c r="M151" s="12"/>
      <c r="N151" s="12"/>
      <c r="O151" s="12"/>
      <c r="P151" s="12"/>
      <c r="Q151" s="12"/>
      <c r="R151" s="57"/>
      <c r="S151" s="58"/>
      <c r="T151" s="12"/>
      <c r="U151" s="16"/>
      <c r="V151" s="12"/>
      <c r="W151" s="86"/>
      <c r="X151" s="59"/>
      <c r="Y151" s="60"/>
      <c r="Z151" s="12"/>
      <c r="AA151" s="12"/>
      <c r="AB151" s="12"/>
      <c r="AC151" s="89" t="str">
        <f t="shared" si="10"/>
        <v>.</v>
      </c>
      <c r="AD151" s="89" t="str">
        <f t="shared" si="11"/>
        <v>.</v>
      </c>
      <c r="AE151" s="88"/>
    </row>
    <row r="152" spans="1:31" s="18" customFormat="1" ht="13.5">
      <c r="A152" s="17" t="s">
        <v>142</v>
      </c>
      <c r="B152" s="12">
        <v>12</v>
      </c>
      <c r="C152" s="12">
        <v>26</v>
      </c>
      <c r="D152" s="17" t="s">
        <v>143</v>
      </c>
      <c r="E152" s="17" t="s">
        <v>691</v>
      </c>
      <c r="F152" s="16"/>
      <c r="G152" s="22"/>
      <c r="H152" s="12"/>
      <c r="I152" s="12"/>
      <c r="J152" s="12"/>
      <c r="K152" s="12"/>
      <c r="L152" s="17"/>
      <c r="M152" s="12"/>
      <c r="N152" s="12"/>
      <c r="O152" s="12"/>
      <c r="P152" s="12"/>
      <c r="Q152" s="12"/>
      <c r="R152" s="62" t="s">
        <v>641</v>
      </c>
      <c r="S152" s="63" t="s">
        <v>590</v>
      </c>
      <c r="T152" s="12">
        <v>36</v>
      </c>
      <c r="U152" s="16" t="s">
        <v>262</v>
      </c>
      <c r="V152" s="12">
        <v>1983</v>
      </c>
      <c r="W152" s="64" t="s">
        <v>667</v>
      </c>
      <c r="X152" s="64" t="s">
        <v>667</v>
      </c>
      <c r="Y152" s="65" t="s">
        <v>681</v>
      </c>
      <c r="Z152" s="12"/>
      <c r="AA152" s="12"/>
      <c r="AB152" s="12"/>
      <c r="AC152" s="89" t="str">
        <f t="shared" si="10"/>
        <v>AUJ.36(1983)583</v>
      </c>
      <c r="AD152" s="89" t="str">
        <f t="shared" si="11"/>
        <v>D.G.Sargood.1983</v>
      </c>
      <c r="AE152" s="88" t="str">
        <f>IF(COUNTIF(EXFOR!G$36:G$37,"*"&amp;AC152&amp;"*")&gt;0,"○",IF(COUNTIF(EXFOR!J$36:J$37,"*"&amp;W152&amp;"*"&amp;V152)&gt;0,"△","×"))</f>
        <v>×</v>
      </c>
    </row>
    <row r="153" spans="1:31" s="18" customFormat="1" ht="13.5">
      <c r="A153" s="12" t="str">
        <f aca="true" t="shared" si="12" ref="A153:A158">A$152</f>
        <v>26Mg(a,g)30Si</v>
      </c>
      <c r="B153" s="12">
        <v>12</v>
      </c>
      <c r="C153" s="12">
        <v>26</v>
      </c>
      <c r="D153" s="17" t="s">
        <v>143</v>
      </c>
      <c r="E153" s="17" t="s">
        <v>691</v>
      </c>
      <c r="F153" s="22"/>
      <c r="G153" s="16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62" t="s">
        <v>126</v>
      </c>
      <c r="S153" s="63" t="s">
        <v>2</v>
      </c>
      <c r="T153" s="12">
        <v>47</v>
      </c>
      <c r="U153" s="16" t="s">
        <v>350</v>
      </c>
      <c r="V153" s="12">
        <v>1983</v>
      </c>
      <c r="W153" s="64" t="s">
        <v>137</v>
      </c>
      <c r="X153" s="64" t="s">
        <v>137</v>
      </c>
      <c r="Y153" s="65" t="s">
        <v>139</v>
      </c>
      <c r="Z153" s="12"/>
      <c r="AA153" s="12"/>
      <c r="AB153" s="12"/>
      <c r="AC153" s="89" t="str">
        <f t="shared" si="10"/>
        <v>IZV.47(1983)80</v>
      </c>
      <c r="AD153" s="89" t="str">
        <f t="shared" si="11"/>
        <v>I.Chekh.1983</v>
      </c>
      <c r="AE153" s="88" t="str">
        <f>IF(COUNTIF(EXFOR!G$36:G$37,"*"&amp;AC153&amp;"*")&gt;0,"○",IF(COUNTIF(EXFOR!J$36:J$37,"*"&amp;W153&amp;"*"&amp;V153)&gt;0,"△","×"))</f>
        <v>×</v>
      </c>
    </row>
    <row r="154" spans="1:31" s="18" customFormat="1" ht="13.5">
      <c r="A154" s="12" t="str">
        <f t="shared" si="12"/>
        <v>26Mg(a,g)30Si</v>
      </c>
      <c r="B154" s="12">
        <v>12</v>
      </c>
      <c r="C154" s="12">
        <v>26</v>
      </c>
      <c r="D154" s="17" t="s">
        <v>143</v>
      </c>
      <c r="E154" s="17" t="s">
        <v>691</v>
      </c>
      <c r="F154" s="16"/>
      <c r="G154" s="22"/>
      <c r="H154" s="12"/>
      <c r="I154" s="12"/>
      <c r="J154" s="12"/>
      <c r="K154" s="12"/>
      <c r="L154" s="17"/>
      <c r="M154" s="12"/>
      <c r="N154" s="12"/>
      <c r="O154" s="12"/>
      <c r="P154" s="12"/>
      <c r="Q154" s="12"/>
      <c r="R154" s="62" t="s">
        <v>127</v>
      </c>
      <c r="S154" s="63" t="s">
        <v>132</v>
      </c>
      <c r="T154" s="12"/>
      <c r="U154" s="22"/>
      <c r="V154" s="12">
        <v>1973</v>
      </c>
      <c r="W154" s="64" t="s">
        <v>138</v>
      </c>
      <c r="X154" s="64" t="s">
        <v>138</v>
      </c>
      <c r="Y154" s="65" t="s">
        <v>140</v>
      </c>
      <c r="Z154" s="12"/>
      <c r="AA154" s="12"/>
      <c r="AB154" s="12"/>
      <c r="AC154" s="89" t="str">
        <f t="shared" si="10"/>
        <v>COO-2186-13 (1973).(1973)</v>
      </c>
      <c r="AD154" s="89" t="str">
        <f t="shared" si="11"/>
        <v>O.B.Okon II.1973</v>
      </c>
      <c r="AE154" s="88" t="str">
        <f>IF(COUNTIF(EXFOR!G$36:G$37,"*"&amp;AC154&amp;"*")&gt;0,"○",IF(COUNTIF(EXFOR!J$36:J$37,"*"&amp;W154&amp;"*"&amp;V154)&gt;0,"△","×"))</f>
        <v>×</v>
      </c>
    </row>
    <row r="155" spans="1:31" s="18" customFormat="1" ht="13.5">
      <c r="A155" s="12" t="str">
        <f t="shared" si="12"/>
        <v>26Mg(a,g)30Si</v>
      </c>
      <c r="B155" s="12">
        <v>12</v>
      </c>
      <c r="C155" s="12">
        <v>26</v>
      </c>
      <c r="D155" s="17" t="s">
        <v>143</v>
      </c>
      <c r="E155" s="17" t="s">
        <v>691</v>
      </c>
      <c r="F155" s="16"/>
      <c r="G155" s="2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62" t="s">
        <v>128</v>
      </c>
      <c r="S155" s="63" t="s">
        <v>133</v>
      </c>
      <c r="T155" s="12"/>
      <c r="U155" s="22"/>
      <c r="V155" s="12">
        <v>1973</v>
      </c>
      <c r="W155" s="64" t="s">
        <v>138</v>
      </c>
      <c r="X155" s="64" t="s">
        <v>138</v>
      </c>
      <c r="Y155" s="65" t="s">
        <v>141</v>
      </c>
      <c r="Z155" s="12"/>
      <c r="AA155" s="12"/>
      <c r="AB155" s="12"/>
      <c r="AC155" s="89" t="str">
        <f t="shared" si="10"/>
        <v>Thesis, State Univ.of New York (1973); Diss.Abst.Int. 34B, 2846 (1973).(1973)</v>
      </c>
      <c r="AD155" s="89" t="str">
        <f t="shared" si="11"/>
        <v>O.B.Okon II.1973</v>
      </c>
      <c r="AE155" s="88" t="str">
        <f>IF(COUNTIF(EXFOR!G$36:G$37,"*"&amp;AC155&amp;"*")&gt;0,"○",IF(COUNTIF(EXFOR!J$36:J$37,"*"&amp;W155&amp;"*"&amp;V155)&gt;0,"△","×"))</f>
        <v>×</v>
      </c>
    </row>
    <row r="156" spans="1:31" s="18" customFormat="1" ht="13.5">
      <c r="A156" s="12" t="str">
        <f t="shared" si="12"/>
        <v>26Mg(a,g)30Si</v>
      </c>
      <c r="B156" s="12">
        <v>12</v>
      </c>
      <c r="C156" s="12">
        <v>26</v>
      </c>
      <c r="D156" s="17" t="s">
        <v>143</v>
      </c>
      <c r="E156" s="17" t="s">
        <v>691</v>
      </c>
      <c r="F156" s="16"/>
      <c r="G156" s="22"/>
      <c r="H156" s="17"/>
      <c r="I156" s="12"/>
      <c r="J156" s="12"/>
      <c r="K156" s="12"/>
      <c r="L156" s="17"/>
      <c r="M156" s="12"/>
      <c r="N156" s="12"/>
      <c r="O156" s="12"/>
      <c r="P156" s="12"/>
      <c r="Q156" s="12"/>
      <c r="R156" s="62" t="s">
        <v>129</v>
      </c>
      <c r="S156" s="63" t="s">
        <v>134</v>
      </c>
      <c r="T156" s="12"/>
      <c r="U156" s="22"/>
      <c r="V156" s="12">
        <v>1972</v>
      </c>
      <c r="W156" s="12"/>
      <c r="X156" s="64"/>
      <c r="Y156" s="65"/>
      <c r="Z156" s="12"/>
      <c r="AA156" s="12"/>
      <c r="AB156" s="12"/>
      <c r="AC156" s="89" t="str">
        <f t="shared" si="10"/>
        <v>JOUR BAPSA 17 892,O Okon,10/25/72.(1972)</v>
      </c>
      <c r="AD156" s="89" t="str">
        <f t="shared" si="11"/>
        <v>.1972</v>
      </c>
      <c r="AE156" s="88" t="str">
        <f>IF(COUNTIF(EXFOR!G$36:G$37,"*"&amp;AC156&amp;"*")&gt;0,"○",IF(COUNTIF(EXFOR!J$36:J$37,"*"&amp;W156&amp;"*"&amp;V156)&gt;0,"△","×"))</f>
        <v>×</v>
      </c>
    </row>
    <row r="157" spans="1:31" s="18" customFormat="1" ht="13.5">
      <c r="A157" s="12" t="str">
        <f t="shared" si="12"/>
        <v>26Mg(a,g)30Si</v>
      </c>
      <c r="B157" s="12">
        <v>12</v>
      </c>
      <c r="C157" s="12">
        <v>26</v>
      </c>
      <c r="D157" s="17" t="s">
        <v>143</v>
      </c>
      <c r="E157" s="17" t="s">
        <v>691</v>
      </c>
      <c r="F157" s="16"/>
      <c r="G157" s="22"/>
      <c r="H157" s="12"/>
      <c r="I157" s="12"/>
      <c r="J157" s="12"/>
      <c r="K157" s="12"/>
      <c r="L157" s="17"/>
      <c r="M157" s="12"/>
      <c r="N157" s="12"/>
      <c r="O157" s="12"/>
      <c r="P157" s="12"/>
      <c r="Q157" s="12"/>
      <c r="R157" s="62" t="s">
        <v>130</v>
      </c>
      <c r="S157" s="63" t="s">
        <v>135</v>
      </c>
      <c r="T157" s="12"/>
      <c r="U157" s="22"/>
      <c r="V157" s="12">
        <v>1972</v>
      </c>
      <c r="W157" s="12"/>
      <c r="X157" s="64"/>
      <c r="Y157" s="65"/>
      <c r="Z157" s="12"/>
      <c r="AA157" s="12"/>
      <c r="AB157" s="12"/>
      <c r="AC157" s="89" t="str">
        <f t="shared" si="10"/>
        <v>REPT COO-2186-7,P8.(1972)</v>
      </c>
      <c r="AD157" s="89" t="str">
        <f t="shared" si="11"/>
        <v>.1972</v>
      </c>
      <c r="AE157" s="88" t="str">
        <f>IF(COUNTIF(EXFOR!G$36:G$37,"*"&amp;AC157&amp;"*")&gt;0,"○",IF(COUNTIF(EXFOR!J$36:J$37,"*"&amp;W157&amp;"*"&amp;V157)&gt;0,"△","×"))</f>
        <v>×</v>
      </c>
    </row>
    <row r="158" spans="1:31" s="18" customFormat="1" ht="13.5">
      <c r="A158" s="12" t="str">
        <f t="shared" si="12"/>
        <v>26Mg(a,g)30Si</v>
      </c>
      <c r="B158" s="12">
        <v>12</v>
      </c>
      <c r="C158" s="12">
        <v>26</v>
      </c>
      <c r="D158" s="17" t="s">
        <v>143</v>
      </c>
      <c r="E158" s="17" t="s">
        <v>691</v>
      </c>
      <c r="F158" s="16"/>
      <c r="G158" s="22"/>
      <c r="H158" s="17"/>
      <c r="I158" s="12"/>
      <c r="J158" s="12"/>
      <c r="K158" s="12"/>
      <c r="L158" s="12"/>
      <c r="M158" s="12"/>
      <c r="N158" s="12"/>
      <c r="O158" s="12"/>
      <c r="P158" s="12"/>
      <c r="Q158" s="12"/>
      <c r="R158" s="62" t="s">
        <v>131</v>
      </c>
      <c r="S158" s="63" t="s">
        <v>136</v>
      </c>
      <c r="T158" s="12"/>
      <c r="U158" s="22"/>
      <c r="V158" s="12">
        <v>1971</v>
      </c>
      <c r="W158" s="12"/>
      <c r="X158" s="64"/>
      <c r="Y158" s="65"/>
      <c r="Z158" s="12"/>
      <c r="AA158" s="12"/>
      <c r="AB158" s="12"/>
      <c r="AC158" s="89" t="str">
        <f t="shared" si="10"/>
        <v>JOUR BAPSA 16 1177,J P Russell,10/29/71.(1971)</v>
      </c>
      <c r="AD158" s="89" t="str">
        <f t="shared" si="11"/>
        <v>.1971</v>
      </c>
      <c r="AE158" s="88" t="str">
        <f>IF(COUNTIF(EXFOR!G$36:G$37,"*"&amp;AC158&amp;"*")&gt;0,"○",IF(COUNTIF(EXFOR!J$36:J$37,"*"&amp;W158&amp;"*"&amp;V158)&gt;0,"△","×"))</f>
        <v>×</v>
      </c>
    </row>
    <row r="159" spans="1:31" s="18" customFormat="1" ht="13.5">
      <c r="A159" s="12"/>
      <c r="B159" s="12"/>
      <c r="C159" s="12"/>
      <c r="D159" s="17"/>
      <c r="E159" s="17"/>
      <c r="F159" s="16"/>
      <c r="G159" s="22"/>
      <c r="H159" s="17"/>
      <c r="I159" s="12"/>
      <c r="J159" s="12"/>
      <c r="K159" s="12"/>
      <c r="L159" s="12"/>
      <c r="M159" s="12"/>
      <c r="N159" s="12"/>
      <c r="O159" s="12"/>
      <c r="P159" s="12"/>
      <c r="Q159" s="12"/>
      <c r="R159" s="62"/>
      <c r="S159" s="63"/>
      <c r="T159" s="12"/>
      <c r="U159" s="22"/>
      <c r="V159" s="12"/>
      <c r="W159" s="12"/>
      <c r="X159" s="64"/>
      <c r="Y159" s="65"/>
      <c r="Z159" s="12"/>
      <c r="AA159" s="12"/>
      <c r="AB159" s="12"/>
      <c r="AC159" s="89" t="str">
        <f t="shared" si="10"/>
        <v>.</v>
      </c>
      <c r="AD159" s="89" t="str">
        <f t="shared" si="11"/>
        <v>.</v>
      </c>
      <c r="AE159" s="88"/>
    </row>
    <row r="160" spans="1:31" s="18" customFormat="1" ht="13.5">
      <c r="A160" s="17" t="s">
        <v>193</v>
      </c>
      <c r="B160" s="12">
        <v>12</v>
      </c>
      <c r="C160" s="12">
        <v>26</v>
      </c>
      <c r="D160" s="17" t="s">
        <v>143</v>
      </c>
      <c r="E160" s="17" t="s">
        <v>690</v>
      </c>
      <c r="F160" s="16"/>
      <c r="G160" s="2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66" t="s">
        <v>144</v>
      </c>
      <c r="S160" s="67" t="s">
        <v>595</v>
      </c>
      <c r="T160" s="12">
        <v>364</v>
      </c>
      <c r="U160" s="16" t="s">
        <v>351</v>
      </c>
      <c r="V160" s="12">
        <v>1995</v>
      </c>
      <c r="W160" s="12" t="s">
        <v>542</v>
      </c>
      <c r="X160" s="68" t="s">
        <v>541</v>
      </c>
      <c r="Y160" s="69" t="s">
        <v>180</v>
      </c>
      <c r="Z160" s="12"/>
      <c r="AA160" s="12"/>
      <c r="AB160" s="12"/>
      <c r="AC160" s="89" t="str">
        <f t="shared" si="10"/>
        <v>NIM/A.364(1995)317</v>
      </c>
      <c r="AD160" s="89" t="str">
        <f t="shared" si="11"/>
        <v>R.K.Heaton.1995</v>
      </c>
      <c r="AE160" s="88" t="str">
        <f>IF(COUNTIF(EXFOR!G$39,"*"&amp;AC160&amp;"*")&gt;0,"○",IF(COUNTIF(EXFOR!J$39,"*"&amp;W160&amp;"*"&amp;V160)&gt;0,"△","×"))</f>
        <v>×</v>
      </c>
    </row>
    <row r="161" spans="1:31" s="18" customFormat="1" ht="13.5">
      <c r="A161" s="12" t="str">
        <f>A$160</f>
        <v>26Mg(a,n)29Si</v>
      </c>
      <c r="B161" s="12">
        <v>12</v>
      </c>
      <c r="C161" s="12">
        <v>26</v>
      </c>
      <c r="D161" s="17" t="s">
        <v>143</v>
      </c>
      <c r="E161" s="17" t="s">
        <v>690</v>
      </c>
      <c r="F161" s="16"/>
      <c r="G161" s="22"/>
      <c r="H161" s="17"/>
      <c r="I161" s="12"/>
      <c r="J161" s="12"/>
      <c r="K161" s="12"/>
      <c r="L161" s="12"/>
      <c r="M161" s="12"/>
      <c r="N161" s="12"/>
      <c r="O161" s="12"/>
      <c r="P161" s="12"/>
      <c r="Q161" s="12"/>
      <c r="R161" s="66" t="s">
        <v>641</v>
      </c>
      <c r="S161" s="67" t="s">
        <v>590</v>
      </c>
      <c r="T161" s="12">
        <v>36</v>
      </c>
      <c r="U161" s="16" t="s">
        <v>262</v>
      </c>
      <c r="V161" s="12">
        <v>1983</v>
      </c>
      <c r="W161" s="68" t="s">
        <v>667</v>
      </c>
      <c r="X161" s="68" t="s">
        <v>667</v>
      </c>
      <c r="Y161" s="69" t="s">
        <v>681</v>
      </c>
      <c r="Z161" s="12"/>
      <c r="AA161" s="12"/>
      <c r="AB161" s="12"/>
      <c r="AC161" s="89" t="str">
        <f t="shared" si="10"/>
        <v>AUJ.36(1983)583</v>
      </c>
      <c r="AD161" s="89" t="str">
        <f t="shared" si="11"/>
        <v>D.G.Sargood.1983</v>
      </c>
      <c r="AE161" s="88" t="str">
        <f>IF(COUNTIF(EXFOR!G$39,"*"&amp;AC161&amp;"*")&gt;0,"○",IF(COUNTIF(EXFOR!J$39,"*"&amp;W161&amp;"*"&amp;V161)&gt;0,"△","×"))</f>
        <v>×</v>
      </c>
    </row>
    <row r="162" spans="1:31" s="18" customFormat="1" ht="13.5">
      <c r="A162" s="12" t="str">
        <f aca="true" t="shared" si="13" ref="A162:A184">A$160</f>
        <v>26Mg(a,n)29Si</v>
      </c>
      <c r="B162" s="12">
        <v>12</v>
      </c>
      <c r="C162" s="12">
        <v>26</v>
      </c>
      <c r="D162" s="17" t="s">
        <v>143</v>
      </c>
      <c r="E162" s="17" t="s">
        <v>690</v>
      </c>
      <c r="F162" s="16"/>
      <c r="G162" s="2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66" t="s">
        <v>145</v>
      </c>
      <c r="S162" s="67" t="s">
        <v>591</v>
      </c>
      <c r="T162" s="12">
        <v>212</v>
      </c>
      <c r="U162" s="16" t="s">
        <v>352</v>
      </c>
      <c r="V162" s="12">
        <v>1983</v>
      </c>
      <c r="W162" s="12" t="s">
        <v>544</v>
      </c>
      <c r="X162" s="68" t="s">
        <v>543</v>
      </c>
      <c r="Y162" s="69" t="s">
        <v>181</v>
      </c>
      <c r="Z162" s="12"/>
      <c r="AA162" s="12"/>
      <c r="AB162" s="12"/>
      <c r="AC162" s="89" t="str">
        <f t="shared" si="10"/>
        <v>NIM.212(1983)441</v>
      </c>
      <c r="AD162" s="89" t="str">
        <f t="shared" si="11"/>
        <v>R.Lappalainen.1983</v>
      </c>
      <c r="AE162" s="88" t="str">
        <f>IF(COUNTIF(EXFOR!G$39,"*"&amp;AC162&amp;"*")&gt;0,"○",IF(COUNTIF(EXFOR!J$39,"*"&amp;W162&amp;"*"&amp;V162)&gt;0,"△","×"))</f>
        <v>×</v>
      </c>
    </row>
    <row r="163" spans="1:31" s="18" customFormat="1" ht="13.5">
      <c r="A163" s="12" t="str">
        <f t="shared" si="13"/>
        <v>26Mg(a,n)29Si</v>
      </c>
      <c r="B163" s="12">
        <v>12</v>
      </c>
      <c r="C163" s="12">
        <v>26</v>
      </c>
      <c r="D163" s="17" t="s">
        <v>143</v>
      </c>
      <c r="E163" s="17" t="s">
        <v>690</v>
      </c>
      <c r="F163" s="16"/>
      <c r="G163" s="22"/>
      <c r="H163" s="12"/>
      <c r="I163" s="12"/>
      <c r="J163" s="12"/>
      <c r="K163" s="12"/>
      <c r="L163" s="17"/>
      <c r="M163" s="12"/>
      <c r="N163" s="12"/>
      <c r="O163" s="12"/>
      <c r="P163" s="12"/>
      <c r="Q163" s="12"/>
      <c r="R163" s="66" t="s">
        <v>146</v>
      </c>
      <c r="S163" s="67" t="s">
        <v>588</v>
      </c>
      <c r="T163" s="12">
        <v>18</v>
      </c>
      <c r="U163" s="16" t="s">
        <v>353</v>
      </c>
      <c r="V163" s="12">
        <v>1978</v>
      </c>
      <c r="W163" s="12" t="s">
        <v>546</v>
      </c>
      <c r="X163" s="68" t="s">
        <v>545</v>
      </c>
      <c r="Y163" s="69" t="s">
        <v>182</v>
      </c>
      <c r="Z163" s="12"/>
      <c r="AA163" s="12"/>
      <c r="AB163" s="12"/>
      <c r="AC163" s="89" t="str">
        <f t="shared" si="10"/>
        <v>PR/C.18(1978)1100</v>
      </c>
      <c r="AD163" s="89" t="str">
        <f t="shared" si="11"/>
        <v>S.M.Grimes.1978</v>
      </c>
      <c r="AE163" s="88" t="str">
        <f>IF(COUNTIF(EXFOR!G$39,"*"&amp;AC163&amp;"*")&gt;0,"○",IF(COUNTIF(EXFOR!J$39,"*"&amp;W163&amp;"*"&amp;V163)&gt;0,"△","×"))</f>
        <v>×</v>
      </c>
    </row>
    <row r="164" spans="1:31" s="18" customFormat="1" ht="13.5">
      <c r="A164" s="12" t="str">
        <f t="shared" si="13"/>
        <v>26Mg(a,n)29Si</v>
      </c>
      <c r="B164" s="12">
        <v>12</v>
      </c>
      <c r="C164" s="12">
        <v>26</v>
      </c>
      <c r="D164" s="17" t="s">
        <v>143</v>
      </c>
      <c r="E164" s="17" t="s">
        <v>690</v>
      </c>
      <c r="F164" s="16"/>
      <c r="G164" s="22"/>
      <c r="H164" s="17"/>
      <c r="I164" s="12"/>
      <c r="J164" s="12"/>
      <c r="K164" s="12"/>
      <c r="L164" s="12"/>
      <c r="M164" s="12"/>
      <c r="N164" s="12"/>
      <c r="O164" s="12"/>
      <c r="P164" s="12"/>
      <c r="Q164" s="12"/>
      <c r="R164" s="66" t="s">
        <v>147</v>
      </c>
      <c r="S164" s="67" t="s">
        <v>166</v>
      </c>
      <c r="T164" s="12"/>
      <c r="U164" s="22"/>
      <c r="V164" s="12">
        <v>1977</v>
      </c>
      <c r="W164" s="12"/>
      <c r="X164" s="68"/>
      <c r="Y164" s="69"/>
      <c r="Z164" s="12"/>
      <c r="AA164" s="12"/>
      <c r="AB164" s="12"/>
      <c r="AC164" s="89" t="str">
        <f t="shared" si="10"/>
        <v>JOUR VDPEA No6/1977,798,A2-1,Zitzmann.(1977)</v>
      </c>
      <c r="AD164" s="89" t="str">
        <f t="shared" si="11"/>
        <v>.1977</v>
      </c>
      <c r="AE164" s="88" t="str">
        <f>IF(COUNTIF(EXFOR!G$39,"*"&amp;AC164&amp;"*")&gt;0,"○",IF(COUNTIF(EXFOR!J$39,"*"&amp;W164&amp;"*"&amp;V164)&gt;0,"△","×"))</f>
        <v>×</v>
      </c>
    </row>
    <row r="165" spans="1:31" s="18" customFormat="1" ht="13.5">
      <c r="A165" s="12" t="str">
        <f t="shared" si="13"/>
        <v>26Mg(a,n)29Si</v>
      </c>
      <c r="B165" s="12">
        <v>12</v>
      </c>
      <c r="C165" s="12">
        <v>26</v>
      </c>
      <c r="D165" s="17" t="s">
        <v>143</v>
      </c>
      <c r="E165" s="17" t="s">
        <v>690</v>
      </c>
      <c r="F165" s="16"/>
      <c r="G165" s="22"/>
      <c r="H165" s="12"/>
      <c r="I165" s="12"/>
      <c r="J165" s="12"/>
      <c r="K165" s="12"/>
      <c r="L165" s="17"/>
      <c r="M165" s="12"/>
      <c r="N165" s="12"/>
      <c r="O165" s="12"/>
      <c r="P165" s="12"/>
      <c r="Q165" s="12"/>
      <c r="R165" s="66" t="s">
        <v>148</v>
      </c>
      <c r="S165" s="67" t="s">
        <v>19</v>
      </c>
      <c r="T165" s="12">
        <v>30</v>
      </c>
      <c r="U165" s="16" t="s">
        <v>354</v>
      </c>
      <c r="V165" s="12">
        <v>1977</v>
      </c>
      <c r="W165" s="12" t="s">
        <v>548</v>
      </c>
      <c r="X165" s="68" t="s">
        <v>547</v>
      </c>
      <c r="Y165" s="69" t="s">
        <v>183</v>
      </c>
      <c r="Z165" s="12"/>
      <c r="AA165" s="12"/>
      <c r="AB165" s="12"/>
      <c r="AC165" s="89" t="str">
        <f t="shared" si="10"/>
        <v>AKE.30(1977)59</v>
      </c>
      <c r="AD165" s="89" t="str">
        <f t="shared" si="11"/>
        <v>H.Liskien.1977</v>
      </c>
      <c r="AE165" s="88" t="str">
        <f>IF(COUNTIF(EXFOR!G$39,"*"&amp;AC165&amp;"*")&gt;0,"○",IF(COUNTIF(EXFOR!J$39,"*"&amp;W165&amp;"*"&amp;V165)&gt;0,"△","×"))</f>
        <v>×</v>
      </c>
    </row>
    <row r="166" spans="1:31" s="18" customFormat="1" ht="13.5">
      <c r="A166" s="12" t="str">
        <f t="shared" si="13"/>
        <v>26Mg(a,n)29Si</v>
      </c>
      <c r="B166" s="12">
        <v>12</v>
      </c>
      <c r="C166" s="12">
        <v>26</v>
      </c>
      <c r="D166" s="17" t="s">
        <v>143</v>
      </c>
      <c r="E166" s="17" t="s">
        <v>690</v>
      </c>
      <c r="F166" s="22"/>
      <c r="G166" s="2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66" t="s">
        <v>149</v>
      </c>
      <c r="S166" s="67" t="s">
        <v>167</v>
      </c>
      <c r="T166" s="12"/>
      <c r="U166" s="22"/>
      <c r="V166" s="12">
        <v>1975</v>
      </c>
      <c r="W166" s="12"/>
      <c r="X166" s="68"/>
      <c r="Y166" s="69"/>
      <c r="Z166" s="12"/>
      <c r="AA166" s="12"/>
      <c r="AB166" s="12"/>
      <c r="AC166" s="89" t="str">
        <f t="shared" si="10"/>
        <v>JOUR BAPSA 20 573 BE12.(1975)</v>
      </c>
      <c r="AD166" s="89" t="str">
        <f t="shared" si="11"/>
        <v>.1975</v>
      </c>
      <c r="AE166" s="88" t="str">
        <f>IF(COUNTIF(EXFOR!G$39,"*"&amp;AC166&amp;"*")&gt;0,"○",IF(COUNTIF(EXFOR!J$39,"*"&amp;W166&amp;"*"&amp;V166)&gt;0,"△","×"))</f>
        <v>×</v>
      </c>
    </row>
    <row r="167" spans="1:31" s="18" customFormat="1" ht="13.5">
      <c r="A167" s="12" t="str">
        <f t="shared" si="13"/>
        <v>26Mg(a,n)29Si</v>
      </c>
      <c r="B167" s="12">
        <v>12</v>
      </c>
      <c r="C167" s="12">
        <v>26</v>
      </c>
      <c r="D167" s="17" t="s">
        <v>143</v>
      </c>
      <c r="E167" s="17" t="s">
        <v>690</v>
      </c>
      <c r="F167" s="22"/>
      <c r="G167" s="22"/>
      <c r="H167" s="12"/>
      <c r="I167" s="12"/>
      <c r="J167" s="12"/>
      <c r="K167" s="12"/>
      <c r="L167" s="17"/>
      <c r="M167" s="12"/>
      <c r="N167" s="12"/>
      <c r="O167" s="12"/>
      <c r="P167" s="12"/>
      <c r="Q167" s="12"/>
      <c r="R167" s="66" t="s">
        <v>150</v>
      </c>
      <c r="S167" s="67" t="s">
        <v>168</v>
      </c>
      <c r="T167" s="12">
        <v>7</v>
      </c>
      <c r="U167" s="16" t="s">
        <v>355</v>
      </c>
      <c r="V167" s="12">
        <v>1974</v>
      </c>
      <c r="W167" s="12" t="s">
        <v>550</v>
      </c>
      <c r="X167" s="68" t="s">
        <v>549</v>
      </c>
      <c r="Y167" s="69" t="s">
        <v>184</v>
      </c>
      <c r="Z167" s="12"/>
      <c r="AA167" s="12"/>
      <c r="AB167" s="12"/>
      <c r="AC167" s="89" t="str">
        <f t="shared" si="10"/>
        <v>J.Phys.(London) A7, 360 (1974).7(1974)360</v>
      </c>
      <c r="AD167" s="89" t="str">
        <f t="shared" si="11"/>
        <v>D.A.Viggars.1974</v>
      </c>
      <c r="AE167" s="88" t="str">
        <f>IF(COUNTIF(EXFOR!G$39,"*"&amp;AC167&amp;"*")&gt;0,"○",IF(COUNTIF(EXFOR!J$39,"*"&amp;W167&amp;"*"&amp;V167)&gt;0,"△","×"))</f>
        <v>×</v>
      </c>
    </row>
    <row r="168" spans="1:31" s="18" customFormat="1" ht="13.5">
      <c r="A168" s="12" t="str">
        <f t="shared" si="13"/>
        <v>26Mg(a,n)29Si</v>
      </c>
      <c r="B168" s="12">
        <v>12</v>
      </c>
      <c r="C168" s="12">
        <v>26</v>
      </c>
      <c r="D168" s="17" t="s">
        <v>143</v>
      </c>
      <c r="E168" s="17" t="s">
        <v>690</v>
      </c>
      <c r="F168" s="16"/>
      <c r="G168" s="22"/>
      <c r="H168" s="12"/>
      <c r="I168" s="12"/>
      <c r="J168" s="12"/>
      <c r="K168" s="12"/>
      <c r="L168" s="17"/>
      <c r="M168" s="12"/>
      <c r="N168" s="12"/>
      <c r="O168" s="12"/>
      <c r="P168" s="12"/>
      <c r="Q168" s="12"/>
      <c r="R168" s="66" t="s">
        <v>151</v>
      </c>
      <c r="S168" s="67" t="s">
        <v>169</v>
      </c>
      <c r="T168" s="12">
        <v>6</v>
      </c>
      <c r="U168" s="16" t="s">
        <v>356</v>
      </c>
      <c r="V168" s="12">
        <v>1973</v>
      </c>
      <c r="W168" s="12" t="s">
        <v>550</v>
      </c>
      <c r="X168" s="68" t="s">
        <v>178</v>
      </c>
      <c r="Y168" s="69" t="s">
        <v>185</v>
      </c>
      <c r="Z168" s="12"/>
      <c r="AA168" s="12"/>
      <c r="AB168" s="12"/>
      <c r="AC168" s="89" t="str">
        <f t="shared" si="10"/>
        <v>J.Phys.(London) A6, L67 (1973).6(1973)L67</v>
      </c>
      <c r="AD168" s="89" t="str">
        <f t="shared" si="11"/>
        <v>D.A.Viggars.1973</v>
      </c>
      <c r="AE168" s="88" t="str">
        <f>IF(COUNTIF(EXFOR!G$39,"*"&amp;AC168&amp;"*")&gt;0,"○",IF(COUNTIF(EXFOR!J$39,"*"&amp;W168&amp;"*"&amp;V168)&gt;0,"△","×"))</f>
        <v>×</v>
      </c>
    </row>
    <row r="169" spans="1:31" s="18" customFormat="1" ht="13.5">
      <c r="A169" s="12" t="str">
        <f t="shared" si="13"/>
        <v>26Mg(a,n)29Si</v>
      </c>
      <c r="B169" s="12">
        <v>12</v>
      </c>
      <c r="C169" s="12">
        <v>26</v>
      </c>
      <c r="D169" s="17" t="s">
        <v>143</v>
      </c>
      <c r="E169" s="17" t="s">
        <v>690</v>
      </c>
      <c r="F169" s="16"/>
      <c r="G169" s="22"/>
      <c r="H169" s="12"/>
      <c r="I169" s="12"/>
      <c r="J169" s="12"/>
      <c r="K169" s="12"/>
      <c r="L169" s="17"/>
      <c r="M169" s="12"/>
      <c r="N169" s="12"/>
      <c r="O169" s="12"/>
      <c r="P169" s="12"/>
      <c r="Q169" s="12"/>
      <c r="R169" s="66" t="s">
        <v>152</v>
      </c>
      <c r="S169" s="67" t="s">
        <v>170</v>
      </c>
      <c r="T169" s="12"/>
      <c r="U169" s="22"/>
      <c r="V169" s="12">
        <v>1973</v>
      </c>
      <c r="W169" s="12"/>
      <c r="X169" s="68"/>
      <c r="Y169" s="69"/>
      <c r="Z169" s="12"/>
      <c r="AA169" s="12"/>
      <c r="AB169" s="12"/>
      <c r="AC169" s="89" t="str">
        <f t="shared" si="10"/>
        <v>CONF Lexington(Symp Structure Low-Medium Mass Nuclei,5th),P56.(1973)</v>
      </c>
      <c r="AD169" s="89" t="str">
        <f t="shared" si="11"/>
        <v>.1973</v>
      </c>
      <c r="AE169" s="88" t="str">
        <f>IF(COUNTIF(EXFOR!G$39,"*"&amp;AC169&amp;"*")&gt;0,"○",IF(COUNTIF(EXFOR!J$39,"*"&amp;W169&amp;"*"&amp;V169)&gt;0,"△","×"))</f>
        <v>×</v>
      </c>
    </row>
    <row r="170" spans="1:31" s="18" customFormat="1" ht="13.5">
      <c r="A170" s="12" t="str">
        <f t="shared" si="13"/>
        <v>26Mg(a,n)29Si</v>
      </c>
      <c r="B170" s="12">
        <v>12</v>
      </c>
      <c r="C170" s="12">
        <v>26</v>
      </c>
      <c r="D170" s="17" t="s">
        <v>143</v>
      </c>
      <c r="E170" s="17" t="s">
        <v>690</v>
      </c>
      <c r="F170" s="16"/>
      <c r="G170" s="22"/>
      <c r="H170" s="12"/>
      <c r="I170" s="12"/>
      <c r="J170" s="12"/>
      <c r="K170" s="12"/>
      <c r="L170" s="17"/>
      <c r="M170" s="12"/>
      <c r="N170" s="12"/>
      <c r="O170" s="12"/>
      <c r="P170" s="12"/>
      <c r="Q170" s="12"/>
      <c r="R170" s="66" t="s">
        <v>153</v>
      </c>
      <c r="S170" s="67" t="s">
        <v>171</v>
      </c>
      <c r="T170" s="12"/>
      <c r="U170" s="22"/>
      <c r="V170" s="12">
        <v>1973</v>
      </c>
      <c r="W170" s="12"/>
      <c r="X170" s="68"/>
      <c r="Y170" s="69"/>
      <c r="Z170" s="12"/>
      <c r="AA170" s="12"/>
      <c r="AB170" s="12"/>
      <c r="AC170" s="89" t="str">
        <f t="shared" si="10"/>
        <v>CONF Chandigarh(Nucl Phys),Vol15B P517.(1973)</v>
      </c>
      <c r="AD170" s="89" t="str">
        <f t="shared" si="11"/>
        <v>.1973</v>
      </c>
      <c r="AE170" s="88" t="str">
        <f>IF(COUNTIF(EXFOR!G$39,"*"&amp;AC170&amp;"*")&gt;0,"○",IF(COUNTIF(EXFOR!J$39,"*"&amp;W170&amp;"*"&amp;V170)&gt;0,"△","×"))</f>
        <v>×</v>
      </c>
    </row>
    <row r="171" spans="1:31" s="18" customFormat="1" ht="13.5">
      <c r="A171" s="12" t="str">
        <f t="shared" si="13"/>
        <v>26Mg(a,n)29Si</v>
      </c>
      <c r="B171" s="12">
        <v>12</v>
      </c>
      <c r="C171" s="12">
        <v>26</v>
      </c>
      <c r="D171" s="17" t="s">
        <v>143</v>
      </c>
      <c r="E171" s="17" t="s">
        <v>690</v>
      </c>
      <c r="F171" s="16"/>
      <c r="G171" s="22"/>
      <c r="H171" s="12"/>
      <c r="I171" s="12"/>
      <c r="J171" s="12"/>
      <c r="K171" s="12"/>
      <c r="L171" s="17"/>
      <c r="M171" s="12"/>
      <c r="N171" s="12"/>
      <c r="O171" s="12"/>
      <c r="P171" s="12"/>
      <c r="Q171" s="12"/>
      <c r="R171" s="66" t="s">
        <v>154</v>
      </c>
      <c r="S171" s="67" t="s">
        <v>172</v>
      </c>
      <c r="T171" s="12"/>
      <c r="U171" s="22"/>
      <c r="V171" s="12">
        <v>1973</v>
      </c>
      <c r="W171" s="12"/>
      <c r="X171" s="68"/>
      <c r="Y171" s="69"/>
      <c r="Z171" s="12"/>
      <c r="AA171" s="12"/>
      <c r="AB171" s="12"/>
      <c r="AC171" s="89" t="str">
        <f t="shared" si="10"/>
        <v>REPT INDC(SEC)-35/L P81.(1973)</v>
      </c>
      <c r="AD171" s="89" t="str">
        <f t="shared" si="11"/>
        <v>.1973</v>
      </c>
      <c r="AE171" s="88" t="str">
        <f>IF(COUNTIF(EXFOR!G$39,"*"&amp;AC171&amp;"*")&gt;0,"○",IF(COUNTIF(EXFOR!J$39,"*"&amp;W171&amp;"*"&amp;V171)&gt;0,"△","×"))</f>
        <v>×</v>
      </c>
    </row>
    <row r="172" spans="1:31" s="18" customFormat="1" ht="13.5">
      <c r="A172" s="12" t="str">
        <f t="shared" si="13"/>
        <v>26Mg(a,n)29Si</v>
      </c>
      <c r="B172" s="12">
        <v>12</v>
      </c>
      <c r="C172" s="12">
        <v>26</v>
      </c>
      <c r="D172" s="17" t="s">
        <v>143</v>
      </c>
      <c r="E172" s="17" t="s">
        <v>690</v>
      </c>
      <c r="F172" s="16"/>
      <c r="G172" s="22"/>
      <c r="H172" s="17"/>
      <c r="I172" s="12"/>
      <c r="J172" s="12"/>
      <c r="K172" s="12"/>
      <c r="L172" s="12"/>
      <c r="M172" s="12"/>
      <c r="N172" s="12"/>
      <c r="O172" s="12"/>
      <c r="P172" s="12"/>
      <c r="Q172" s="12"/>
      <c r="R172" s="66" t="s">
        <v>155</v>
      </c>
      <c r="S172" s="67" t="s">
        <v>173</v>
      </c>
      <c r="T172" s="12"/>
      <c r="U172" s="22"/>
      <c r="V172" s="12">
        <v>1973</v>
      </c>
      <c r="W172" s="12"/>
      <c r="X172" s="68"/>
      <c r="Y172" s="69"/>
      <c r="Z172" s="12"/>
      <c r="AA172" s="12"/>
      <c r="AB172" s="12"/>
      <c r="AC172" s="89" t="str">
        <f t="shared" si="10"/>
        <v>REPT BARC-695 P5.(1973)</v>
      </c>
      <c r="AD172" s="89" t="str">
        <f t="shared" si="11"/>
        <v>.1973</v>
      </c>
      <c r="AE172" s="88" t="str">
        <f>IF(COUNTIF(EXFOR!G$39,"*"&amp;AC172&amp;"*")&gt;0,"○",IF(COUNTIF(EXFOR!J$39,"*"&amp;W172&amp;"*"&amp;V172)&gt;0,"△","×"))</f>
        <v>×</v>
      </c>
    </row>
    <row r="173" spans="1:31" s="18" customFormat="1" ht="13.5">
      <c r="A173" s="12" t="str">
        <f t="shared" si="13"/>
        <v>26Mg(a,n)29Si</v>
      </c>
      <c r="B173" s="12">
        <v>12</v>
      </c>
      <c r="C173" s="12">
        <v>26</v>
      </c>
      <c r="D173" s="17" t="s">
        <v>143</v>
      </c>
      <c r="E173" s="17" t="s">
        <v>690</v>
      </c>
      <c r="F173" s="16"/>
      <c r="G173" s="22"/>
      <c r="H173" s="12"/>
      <c r="I173" s="12"/>
      <c r="J173" s="12"/>
      <c r="K173" s="12"/>
      <c r="L173" s="17"/>
      <c r="M173" s="12"/>
      <c r="N173" s="12"/>
      <c r="O173" s="12"/>
      <c r="P173" s="12"/>
      <c r="Q173" s="12"/>
      <c r="R173" s="66" t="s">
        <v>156</v>
      </c>
      <c r="S173" s="67" t="s">
        <v>174</v>
      </c>
      <c r="T173" s="12"/>
      <c r="U173" s="22"/>
      <c r="V173" s="12">
        <v>1973</v>
      </c>
      <c r="W173" s="12"/>
      <c r="X173" s="68"/>
      <c r="Y173" s="69"/>
      <c r="Z173" s="12"/>
      <c r="AA173" s="12"/>
      <c r="AB173" s="12"/>
      <c r="AC173" s="89" t="str">
        <f t="shared" si="10"/>
        <v>REPT BARC-692 P9.(1973)</v>
      </c>
      <c r="AD173" s="89" t="str">
        <f t="shared" si="11"/>
        <v>.1973</v>
      </c>
      <c r="AE173" s="88" t="str">
        <f>IF(COUNTIF(EXFOR!G$39,"*"&amp;AC173&amp;"*")&gt;0,"○",IF(COUNTIF(EXFOR!J$39,"*"&amp;W173&amp;"*"&amp;V173)&gt;0,"△","×"))</f>
        <v>×</v>
      </c>
    </row>
    <row r="174" spans="1:31" s="18" customFormat="1" ht="13.5">
      <c r="A174" s="12" t="str">
        <f t="shared" si="13"/>
        <v>26Mg(a,n)29Si</v>
      </c>
      <c r="B174" s="12">
        <v>12</v>
      </c>
      <c r="C174" s="12">
        <v>26</v>
      </c>
      <c r="D174" s="17" t="s">
        <v>143</v>
      </c>
      <c r="E174" s="17" t="s">
        <v>690</v>
      </c>
      <c r="F174" s="16"/>
      <c r="G174" s="22"/>
      <c r="H174" s="12"/>
      <c r="I174" s="12"/>
      <c r="J174" s="12"/>
      <c r="K174" s="12"/>
      <c r="L174" s="17"/>
      <c r="M174" s="12"/>
      <c r="N174" s="12"/>
      <c r="O174" s="12"/>
      <c r="P174" s="12"/>
      <c r="Q174" s="12"/>
      <c r="R174" s="66" t="s">
        <v>157</v>
      </c>
      <c r="S174" s="67" t="s">
        <v>175</v>
      </c>
      <c r="T174" s="12"/>
      <c r="U174" s="22"/>
      <c r="V174" s="12">
        <v>1973</v>
      </c>
      <c r="W174" s="12"/>
      <c r="X174" s="68"/>
      <c r="Y174" s="69"/>
      <c r="Z174" s="12"/>
      <c r="AA174" s="12"/>
      <c r="AB174" s="12"/>
      <c r="AC174" s="89" t="str">
        <f t="shared" si="10"/>
        <v>JOUR BAPSA 18 58,H Grench,1/15/73.(1973)</v>
      </c>
      <c r="AD174" s="89" t="str">
        <f t="shared" si="11"/>
        <v>.1973</v>
      </c>
      <c r="AE174" s="88" t="str">
        <f>IF(COUNTIF(EXFOR!G$39,"*"&amp;AC174&amp;"*")&gt;0,"○",IF(COUNTIF(EXFOR!J$39,"*"&amp;W174&amp;"*"&amp;V174)&gt;0,"△","×"))</f>
        <v>×</v>
      </c>
    </row>
    <row r="175" spans="1:31" s="18" customFormat="1" ht="13.5">
      <c r="A175" s="12" t="str">
        <f t="shared" si="13"/>
        <v>26Mg(a,n)29Si</v>
      </c>
      <c r="B175" s="12">
        <v>12</v>
      </c>
      <c r="C175" s="12">
        <v>26</v>
      </c>
      <c r="D175" s="17" t="s">
        <v>143</v>
      </c>
      <c r="E175" s="17" t="s">
        <v>690</v>
      </c>
      <c r="F175" s="16"/>
      <c r="G175" s="16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66" t="s">
        <v>158</v>
      </c>
      <c r="S175" s="67" t="s">
        <v>603</v>
      </c>
      <c r="T175" s="12">
        <v>261</v>
      </c>
      <c r="U175" s="16" t="s">
        <v>261</v>
      </c>
      <c r="V175" s="12">
        <v>1973</v>
      </c>
      <c r="W175" s="12" t="s">
        <v>552</v>
      </c>
      <c r="X175" s="68" t="s">
        <v>551</v>
      </c>
      <c r="Y175" s="69" t="s">
        <v>186</v>
      </c>
      <c r="Z175" s="12"/>
      <c r="AA175" s="12"/>
      <c r="AB175" s="12"/>
      <c r="AC175" s="89" t="str">
        <f t="shared" si="10"/>
        <v>ZP.261(1973)351</v>
      </c>
      <c r="AD175" s="89" t="str">
        <f t="shared" si="11"/>
        <v>P.Betz.1973</v>
      </c>
      <c r="AE175" s="88" t="str">
        <f>IF(COUNTIF(EXFOR!G$39,"*"&amp;AC175&amp;"*")&gt;0,"○",IF(COUNTIF(EXFOR!J$39,"*"&amp;W175&amp;"*"&amp;V175)&gt;0,"△","×"))</f>
        <v>×</v>
      </c>
    </row>
    <row r="176" spans="1:31" s="18" customFormat="1" ht="13.5">
      <c r="A176" s="12" t="str">
        <f t="shared" si="13"/>
        <v>26Mg(a,n)29Si</v>
      </c>
      <c r="B176" s="12">
        <v>12</v>
      </c>
      <c r="C176" s="12">
        <v>26</v>
      </c>
      <c r="D176" s="17" t="s">
        <v>143</v>
      </c>
      <c r="E176" s="17" t="s">
        <v>690</v>
      </c>
      <c r="F176" s="16"/>
      <c r="G176" s="16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66" t="s">
        <v>159</v>
      </c>
      <c r="S176" s="67" t="s">
        <v>176</v>
      </c>
      <c r="T176" s="12"/>
      <c r="U176" s="22"/>
      <c r="V176" s="12">
        <v>1972</v>
      </c>
      <c r="W176" s="12"/>
      <c r="X176" s="68"/>
      <c r="Y176" s="69"/>
      <c r="Z176" s="12"/>
      <c r="AA176" s="12"/>
      <c r="AB176" s="12"/>
      <c r="AC176" s="89" t="str">
        <f t="shared" si="10"/>
        <v>CONF SESAPS 39th Mtg,P6.(1972)</v>
      </c>
      <c r="AD176" s="89" t="str">
        <f t="shared" si="11"/>
        <v>.1972</v>
      </c>
      <c r="AE176" s="88" t="str">
        <f>IF(COUNTIF(EXFOR!G$39,"*"&amp;AC176&amp;"*")&gt;0,"○",IF(COUNTIF(EXFOR!J$39,"*"&amp;W176&amp;"*"&amp;V176)&gt;0,"△","×"))</f>
        <v>×</v>
      </c>
    </row>
    <row r="177" spans="1:31" s="18" customFormat="1" ht="13.5">
      <c r="A177" s="12" t="str">
        <f t="shared" si="13"/>
        <v>26Mg(a,n)29Si</v>
      </c>
      <c r="B177" s="12">
        <v>12</v>
      </c>
      <c r="C177" s="12">
        <v>26</v>
      </c>
      <c r="D177" s="17" t="s">
        <v>143</v>
      </c>
      <c r="E177" s="17" t="s">
        <v>690</v>
      </c>
      <c r="F177" s="16"/>
      <c r="G177" s="16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66" t="s">
        <v>160</v>
      </c>
      <c r="S177" s="67" t="s">
        <v>592</v>
      </c>
      <c r="T177" s="12">
        <v>187</v>
      </c>
      <c r="U177" s="16" t="s">
        <v>357</v>
      </c>
      <c r="V177" s="12">
        <v>1972</v>
      </c>
      <c r="W177" s="12" t="s">
        <v>554</v>
      </c>
      <c r="X177" s="68" t="s">
        <v>553</v>
      </c>
      <c r="Y177" s="69" t="s">
        <v>187</v>
      </c>
      <c r="Z177" s="12"/>
      <c r="AA177" s="12"/>
      <c r="AB177" s="12"/>
      <c r="AC177" s="89" t="str">
        <f t="shared" si="10"/>
        <v>NP/A.187(1972)449</v>
      </c>
      <c r="AD177" s="89" t="str">
        <f t="shared" si="11"/>
        <v>J.P.Russell.1972</v>
      </c>
      <c r="AE177" s="88" t="str">
        <f>IF(COUNTIF(EXFOR!G$39,"*"&amp;AC177&amp;"*")&gt;0,"○",IF(COUNTIF(EXFOR!J$39,"*"&amp;W177&amp;"*"&amp;V177)&gt;0,"△","×"))</f>
        <v>×</v>
      </c>
    </row>
    <row r="178" spans="1:31" s="18" customFormat="1" ht="13.5">
      <c r="A178" s="12" t="str">
        <f t="shared" si="13"/>
        <v>26Mg(a,n)29Si</v>
      </c>
      <c r="B178" s="12">
        <v>12</v>
      </c>
      <c r="C178" s="12">
        <v>26</v>
      </c>
      <c r="D178" s="17" t="s">
        <v>143</v>
      </c>
      <c r="E178" s="17" t="s">
        <v>690</v>
      </c>
      <c r="F178" s="16"/>
      <c r="G178" s="1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66" t="s">
        <v>129</v>
      </c>
      <c r="S178" s="67" t="s">
        <v>134</v>
      </c>
      <c r="T178" s="12"/>
      <c r="U178" s="22"/>
      <c r="V178" s="12">
        <v>1972</v>
      </c>
      <c r="W178" s="12"/>
      <c r="X178" s="68"/>
      <c r="Y178" s="69"/>
      <c r="Z178" s="12"/>
      <c r="AA178" s="12"/>
      <c r="AB178" s="12"/>
      <c r="AC178" s="89" t="str">
        <f t="shared" si="10"/>
        <v>JOUR BAPSA 17 892,O Okon,10/25/72.(1972)</v>
      </c>
      <c r="AD178" s="89" t="str">
        <f t="shared" si="11"/>
        <v>.1972</v>
      </c>
      <c r="AE178" s="88" t="str">
        <f>IF(COUNTIF(EXFOR!G$39,"*"&amp;AC178&amp;"*")&gt;0,"○",IF(COUNTIF(EXFOR!J$39,"*"&amp;W178&amp;"*"&amp;V178)&gt;0,"△","×"))</f>
        <v>×</v>
      </c>
    </row>
    <row r="179" spans="1:31" s="18" customFormat="1" ht="13.5">
      <c r="A179" s="12" t="str">
        <f t="shared" si="13"/>
        <v>26Mg(a,n)29Si</v>
      </c>
      <c r="B179" s="12">
        <v>12</v>
      </c>
      <c r="C179" s="12">
        <v>26</v>
      </c>
      <c r="D179" s="17" t="s">
        <v>143</v>
      </c>
      <c r="E179" s="17" t="s">
        <v>690</v>
      </c>
      <c r="F179" s="16"/>
      <c r="G179" s="22"/>
      <c r="H179" s="12"/>
      <c r="I179" s="12"/>
      <c r="J179" s="17"/>
      <c r="K179" s="12"/>
      <c r="L179" s="12"/>
      <c r="M179" s="12"/>
      <c r="N179" s="12"/>
      <c r="O179" s="12"/>
      <c r="P179" s="12"/>
      <c r="Q179" s="12"/>
      <c r="R179" s="66" t="s">
        <v>161</v>
      </c>
      <c r="S179" s="67" t="s">
        <v>177</v>
      </c>
      <c r="T179" s="12">
        <v>5</v>
      </c>
      <c r="U179" s="16" t="s">
        <v>358</v>
      </c>
      <c r="V179" s="12">
        <v>1972</v>
      </c>
      <c r="W179" s="12" t="s">
        <v>556</v>
      </c>
      <c r="X179" s="68" t="s">
        <v>555</v>
      </c>
      <c r="Y179" s="69" t="s">
        <v>188</v>
      </c>
      <c r="Z179" s="12"/>
      <c r="AA179" s="12"/>
      <c r="AB179" s="12"/>
      <c r="AC179" s="89" t="str">
        <f t="shared" si="10"/>
        <v>J.Phys.(London) A5, 596 (1972).5(1972)596</v>
      </c>
      <c r="AD179" s="89" t="str">
        <f t="shared" si="11"/>
        <v>D.C.Bailey.1972</v>
      </c>
      <c r="AE179" s="88" t="str">
        <f>IF(COUNTIF(EXFOR!G$39,"*"&amp;AC179&amp;"*")&gt;0,"○",IF(COUNTIF(EXFOR!J$39,"*"&amp;W179&amp;"*"&amp;V179)&gt;0,"△","×"))</f>
        <v>×</v>
      </c>
    </row>
    <row r="180" spans="1:31" s="18" customFormat="1" ht="13.5">
      <c r="A180" s="12" t="str">
        <f t="shared" si="13"/>
        <v>26Mg(a,n)29Si</v>
      </c>
      <c r="B180" s="12">
        <v>12</v>
      </c>
      <c r="C180" s="12">
        <v>26</v>
      </c>
      <c r="D180" s="17" t="s">
        <v>143</v>
      </c>
      <c r="E180" s="17" t="s">
        <v>690</v>
      </c>
      <c r="F180" s="16"/>
      <c r="G180" s="16"/>
      <c r="H180" s="12"/>
      <c r="I180" s="12"/>
      <c r="J180" s="12"/>
      <c r="K180" s="12"/>
      <c r="L180" s="17"/>
      <c r="M180" s="12"/>
      <c r="N180" s="12"/>
      <c r="O180" s="12"/>
      <c r="P180" s="12"/>
      <c r="Q180" s="12"/>
      <c r="R180" s="66" t="s">
        <v>162</v>
      </c>
      <c r="S180" s="67" t="s">
        <v>15</v>
      </c>
      <c r="T180" s="12">
        <v>49</v>
      </c>
      <c r="U180" s="16" t="s">
        <v>359</v>
      </c>
      <c r="V180" s="12">
        <v>1971</v>
      </c>
      <c r="W180" s="12" t="s">
        <v>558</v>
      </c>
      <c r="X180" s="68" t="s">
        <v>557</v>
      </c>
      <c r="Y180" s="69" t="s">
        <v>189</v>
      </c>
      <c r="Z180" s="12"/>
      <c r="AA180" s="12"/>
      <c r="AB180" s="12"/>
      <c r="AC180" s="89" t="str">
        <f t="shared" si="10"/>
        <v>CJP.49(1971)355</v>
      </c>
      <c r="AD180" s="89" t="str">
        <f t="shared" si="11"/>
        <v>R.H.Spear.1971</v>
      </c>
      <c r="AE180" s="88" t="str">
        <f>IF(COUNTIF(EXFOR!G$39,"*"&amp;AC180&amp;"*")&gt;0,"○",IF(COUNTIF(EXFOR!J$39,"*"&amp;W180&amp;"*"&amp;V180)&gt;0,"△","×"))</f>
        <v>×</v>
      </c>
    </row>
    <row r="181" spans="1:31" s="18" customFormat="1" ht="13.5">
      <c r="A181" s="12" t="str">
        <f t="shared" si="13"/>
        <v>26Mg(a,n)29Si</v>
      </c>
      <c r="B181" s="12">
        <v>12</v>
      </c>
      <c r="C181" s="12">
        <v>26</v>
      </c>
      <c r="D181" s="17" t="s">
        <v>143</v>
      </c>
      <c r="E181" s="17" t="s">
        <v>690</v>
      </c>
      <c r="F181" s="16"/>
      <c r="G181" s="16"/>
      <c r="H181" s="12"/>
      <c r="I181" s="12"/>
      <c r="J181" s="12"/>
      <c r="K181" s="12"/>
      <c r="L181" s="17"/>
      <c r="M181" s="12"/>
      <c r="N181" s="12"/>
      <c r="O181" s="12"/>
      <c r="P181" s="12"/>
      <c r="Q181" s="12"/>
      <c r="R181" s="66" t="s">
        <v>131</v>
      </c>
      <c r="S181" s="67" t="s">
        <v>136</v>
      </c>
      <c r="T181" s="12"/>
      <c r="U181" s="22"/>
      <c r="V181" s="12">
        <v>1971</v>
      </c>
      <c r="W181" s="12"/>
      <c r="X181" s="68"/>
      <c r="Y181" s="69"/>
      <c r="Z181" s="12"/>
      <c r="AA181" s="12"/>
      <c r="AB181" s="12"/>
      <c r="AC181" s="89" t="str">
        <f t="shared" si="10"/>
        <v>JOUR BAPSA 16 1177,J P Russell,10/29/71.(1971)</v>
      </c>
      <c r="AD181" s="89" t="str">
        <f t="shared" si="11"/>
        <v>.1971</v>
      </c>
      <c r="AE181" s="88" t="str">
        <f>IF(COUNTIF(EXFOR!G$39,"*"&amp;AC181&amp;"*")&gt;0,"○",IF(COUNTIF(EXFOR!J$39,"*"&amp;W181&amp;"*"&amp;V181)&gt;0,"△","×"))</f>
        <v>×</v>
      </c>
    </row>
    <row r="182" spans="1:31" s="18" customFormat="1" ht="13.5">
      <c r="A182" s="12" t="str">
        <f t="shared" si="13"/>
        <v>26Mg(a,n)29Si</v>
      </c>
      <c r="B182" s="12">
        <v>12</v>
      </c>
      <c r="C182" s="12">
        <v>26</v>
      </c>
      <c r="D182" s="17" t="s">
        <v>143</v>
      </c>
      <c r="E182" s="17" t="s">
        <v>690</v>
      </c>
      <c r="F182" s="16"/>
      <c r="G182" s="16"/>
      <c r="H182" s="12"/>
      <c r="I182" s="12"/>
      <c r="J182" s="12"/>
      <c r="K182" s="12"/>
      <c r="L182" s="17"/>
      <c r="M182" s="12"/>
      <c r="N182" s="12"/>
      <c r="O182" s="12"/>
      <c r="P182" s="12"/>
      <c r="Q182" s="12"/>
      <c r="R182" s="66" t="s">
        <v>163</v>
      </c>
      <c r="S182" s="67" t="s">
        <v>15</v>
      </c>
      <c r="T182" s="12">
        <v>49</v>
      </c>
      <c r="U182" s="16" t="s">
        <v>360</v>
      </c>
      <c r="V182" s="12">
        <v>1971</v>
      </c>
      <c r="W182" s="12" t="s">
        <v>560</v>
      </c>
      <c r="X182" s="68" t="s">
        <v>559</v>
      </c>
      <c r="Y182" s="69" t="s">
        <v>190</v>
      </c>
      <c r="Z182" s="12"/>
      <c r="AA182" s="12"/>
      <c r="AB182" s="12"/>
      <c r="AC182" s="89" t="str">
        <f t="shared" si="10"/>
        <v>CJP.49(1971)1263</v>
      </c>
      <c r="AD182" s="89" t="str">
        <f t="shared" si="11"/>
        <v>A.A.Pilt.1971</v>
      </c>
      <c r="AE182" s="88" t="str">
        <f>IF(COUNTIF(EXFOR!G$39,"*"&amp;AC182&amp;"*")&gt;0,"○",IF(COUNTIF(EXFOR!J$39,"*"&amp;W182&amp;"*"&amp;V182)&gt;0,"△","×"))</f>
        <v>×</v>
      </c>
    </row>
    <row r="183" spans="1:31" s="18" customFormat="1" ht="13.5">
      <c r="A183" s="12" t="str">
        <f t="shared" si="13"/>
        <v>26Mg(a,n)29Si</v>
      </c>
      <c r="B183" s="12">
        <v>12</v>
      </c>
      <c r="C183" s="12">
        <v>26</v>
      </c>
      <c r="D183" s="17" t="s">
        <v>143</v>
      </c>
      <c r="E183" s="17" t="s">
        <v>690</v>
      </c>
      <c r="F183" s="16"/>
      <c r="G183" s="16"/>
      <c r="H183" s="12"/>
      <c r="I183" s="12"/>
      <c r="J183" s="12"/>
      <c r="K183" s="12"/>
      <c r="L183" s="17"/>
      <c r="M183" s="12"/>
      <c r="N183" s="12"/>
      <c r="O183" s="12"/>
      <c r="P183" s="12"/>
      <c r="Q183" s="12"/>
      <c r="R183" s="66" t="s">
        <v>164</v>
      </c>
      <c r="S183" s="67" t="s">
        <v>588</v>
      </c>
      <c r="T183" s="12">
        <v>4</v>
      </c>
      <c r="U183" s="16" t="s">
        <v>361</v>
      </c>
      <c r="V183" s="12">
        <v>1971</v>
      </c>
      <c r="W183" s="12" t="s">
        <v>562</v>
      </c>
      <c r="X183" s="68" t="s">
        <v>561</v>
      </c>
      <c r="Y183" s="69" t="s">
        <v>191</v>
      </c>
      <c r="Z183" s="12"/>
      <c r="AA183" s="12"/>
      <c r="AB183" s="12"/>
      <c r="AC183" s="89" t="str">
        <f t="shared" si="10"/>
        <v>PR/C.4(1971)1625</v>
      </c>
      <c r="AD183" s="89" t="str">
        <f t="shared" si="11"/>
        <v>T.T.Bardin.1971</v>
      </c>
      <c r="AE183" s="88" t="str">
        <f>IF(COUNTIF(EXFOR!G$39,"*"&amp;AC183&amp;"*")&gt;0,"○",IF(COUNTIF(EXFOR!J$39,"*"&amp;W183&amp;"*"&amp;V183)&gt;0,"△","×"))</f>
        <v>×</v>
      </c>
    </row>
    <row r="184" spans="1:31" s="18" customFormat="1" ht="13.5">
      <c r="A184" s="12" t="str">
        <f t="shared" si="13"/>
        <v>26Mg(a,n)29Si</v>
      </c>
      <c r="B184" s="12">
        <v>12</v>
      </c>
      <c r="C184" s="12">
        <v>26</v>
      </c>
      <c r="D184" s="17" t="s">
        <v>143</v>
      </c>
      <c r="E184" s="17" t="s">
        <v>690</v>
      </c>
      <c r="F184" s="16"/>
      <c r="G184" s="2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66" t="s">
        <v>165</v>
      </c>
      <c r="S184" s="67" t="s">
        <v>14</v>
      </c>
      <c r="T184" s="12">
        <v>24</v>
      </c>
      <c r="U184" s="16" t="s">
        <v>362</v>
      </c>
      <c r="V184" s="12">
        <v>1970</v>
      </c>
      <c r="W184" s="12" t="s">
        <v>562</v>
      </c>
      <c r="X184" s="68" t="s">
        <v>179</v>
      </c>
      <c r="Y184" s="69" t="s">
        <v>192</v>
      </c>
      <c r="Z184" s="12"/>
      <c r="AA184" s="12"/>
      <c r="AB184" s="12"/>
      <c r="AC184" s="89" t="str">
        <f t="shared" si="10"/>
        <v>PRL.24(1970)772</v>
      </c>
      <c r="AD184" s="89" t="str">
        <f t="shared" si="11"/>
        <v>T.T.Bardin.1970</v>
      </c>
      <c r="AE184" s="88" t="str">
        <f>IF(COUNTIF(EXFOR!G$39,"*"&amp;AC184&amp;"*")&gt;0,"○",IF(COUNTIF(EXFOR!J$39,"*"&amp;W184&amp;"*"&amp;V184)&gt;0,"△","×"))</f>
        <v>×</v>
      </c>
    </row>
    <row r="185" spans="1:31" s="18" customFormat="1" ht="13.5">
      <c r="A185" s="12"/>
      <c r="B185" s="12"/>
      <c r="C185" s="12"/>
      <c r="D185" s="17"/>
      <c r="E185" s="17"/>
      <c r="F185" s="16"/>
      <c r="G185" s="2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66"/>
      <c r="S185" s="67"/>
      <c r="T185" s="12"/>
      <c r="U185" s="16"/>
      <c r="V185" s="12"/>
      <c r="W185" s="12"/>
      <c r="X185" s="68"/>
      <c r="Y185" s="69"/>
      <c r="Z185" s="12"/>
      <c r="AA185" s="12"/>
      <c r="AB185" s="12"/>
      <c r="AC185" s="89" t="str">
        <f t="shared" si="10"/>
        <v>.</v>
      </c>
      <c r="AD185" s="89" t="str">
        <f t="shared" si="11"/>
        <v>.</v>
      </c>
      <c r="AE185" s="88"/>
    </row>
    <row r="186" spans="1:31" s="18" customFormat="1" ht="13.5">
      <c r="A186" s="17" t="s">
        <v>251</v>
      </c>
      <c r="B186" s="12">
        <v>12</v>
      </c>
      <c r="C186" s="12">
        <v>26</v>
      </c>
      <c r="D186" s="17" t="s">
        <v>143</v>
      </c>
      <c r="E186" s="17" t="s">
        <v>693</v>
      </c>
      <c r="F186" s="22"/>
      <c r="G186" s="16"/>
      <c r="H186" s="12"/>
      <c r="I186" s="12"/>
      <c r="J186" s="12"/>
      <c r="K186" s="12"/>
      <c r="L186" s="17"/>
      <c r="M186" s="12"/>
      <c r="N186" s="12"/>
      <c r="O186" s="12"/>
      <c r="P186" s="12"/>
      <c r="Q186" s="12"/>
      <c r="R186" s="70" t="s">
        <v>194</v>
      </c>
      <c r="S186" s="71" t="s">
        <v>20</v>
      </c>
      <c r="T186" s="12">
        <v>41</v>
      </c>
      <c r="U186" s="16" t="s">
        <v>363</v>
      </c>
      <c r="V186" s="12">
        <v>1990</v>
      </c>
      <c r="W186" s="12" t="s">
        <v>564</v>
      </c>
      <c r="X186" s="72" t="s">
        <v>563</v>
      </c>
      <c r="Y186" s="73" t="s">
        <v>235</v>
      </c>
      <c r="Z186" s="12"/>
      <c r="AA186" s="12"/>
      <c r="AB186" s="12"/>
      <c r="AC186" s="89" t="str">
        <f t="shared" si="10"/>
        <v>ARI.41(1990)57</v>
      </c>
      <c r="AD186" s="89" t="str">
        <f t="shared" si="11"/>
        <v>Y.Minai.1990</v>
      </c>
      <c r="AE186" s="88" t="str">
        <f>IF(COUNTIF(EXFOR!G$41:G$44,"*"&amp;AC186&amp;"*")&gt;0,"○",IF(COUNTIF(EXFOR!J$41:J$44,"*"&amp;W186&amp;"*"&amp;V186)&gt;0,"△","×"))</f>
        <v>×</v>
      </c>
    </row>
    <row r="187" spans="1:31" s="18" customFormat="1" ht="13.5">
      <c r="A187" s="12" t="str">
        <f>A$186</f>
        <v>26Mg(a,p)29Al</v>
      </c>
      <c r="B187" s="12">
        <v>12</v>
      </c>
      <c r="C187" s="12">
        <v>26</v>
      </c>
      <c r="D187" s="17" t="s">
        <v>143</v>
      </c>
      <c r="E187" s="17" t="s">
        <v>693</v>
      </c>
      <c r="F187" s="22"/>
      <c r="G187" s="16"/>
      <c r="H187" s="12"/>
      <c r="I187" s="12"/>
      <c r="J187" s="12"/>
      <c r="K187" s="12"/>
      <c r="L187" s="17"/>
      <c r="M187" s="12"/>
      <c r="N187" s="12"/>
      <c r="O187" s="12"/>
      <c r="P187" s="12"/>
      <c r="Q187" s="12"/>
      <c r="R187" s="74" t="s">
        <v>195</v>
      </c>
      <c r="S187" s="71" t="s">
        <v>588</v>
      </c>
      <c r="T187" s="12">
        <v>33</v>
      </c>
      <c r="U187" s="16" t="s">
        <v>364</v>
      </c>
      <c r="V187" s="12">
        <v>1986</v>
      </c>
      <c r="W187" s="12" t="s">
        <v>566</v>
      </c>
      <c r="X187" s="72" t="s">
        <v>565</v>
      </c>
      <c r="Y187" s="73" t="s">
        <v>236</v>
      </c>
      <c r="Z187" s="12"/>
      <c r="AA187" s="12"/>
      <c r="AB187" s="12"/>
      <c r="AC187" s="89" t="str">
        <f t="shared" si="10"/>
        <v>PR/C.33(1986)1931</v>
      </c>
      <c r="AD187" s="89" t="str">
        <f t="shared" si="11"/>
        <v>H.Machner.1986</v>
      </c>
      <c r="AE187" s="88" t="str">
        <f>IF(COUNTIF(EXFOR!G$41:G$44,"*"&amp;AC187&amp;"*")&gt;0,"○",IF(COUNTIF(EXFOR!J$41:J$44,"*"&amp;W187&amp;"*"&amp;V187)&gt;0,"△","×"))</f>
        <v>×</v>
      </c>
    </row>
    <row r="188" spans="1:31" s="18" customFormat="1" ht="13.5">
      <c r="A188" s="12" t="str">
        <f aca="true" t="shared" si="14" ref="A188:A211">A$186</f>
        <v>26Mg(a,p)29Al</v>
      </c>
      <c r="B188" s="12">
        <v>12</v>
      </c>
      <c r="C188" s="12">
        <v>26</v>
      </c>
      <c r="D188" s="17" t="s">
        <v>143</v>
      </c>
      <c r="E188" s="17" t="s">
        <v>693</v>
      </c>
      <c r="F188" s="16"/>
      <c r="G188" s="16"/>
      <c r="H188" s="12"/>
      <c r="I188" s="12"/>
      <c r="J188" s="12"/>
      <c r="K188" s="12"/>
      <c r="L188" s="17"/>
      <c r="M188" s="12"/>
      <c r="N188" s="12"/>
      <c r="O188" s="12"/>
      <c r="P188" s="12"/>
      <c r="Q188" s="12"/>
      <c r="R188" s="70" t="s">
        <v>196</v>
      </c>
      <c r="S188" s="71" t="s">
        <v>219</v>
      </c>
      <c r="T188" s="12">
        <v>47</v>
      </c>
      <c r="U188" s="16" t="s">
        <v>365</v>
      </c>
      <c r="V188" s="12">
        <v>1986</v>
      </c>
      <c r="W188" s="12" t="s">
        <v>231</v>
      </c>
      <c r="X188" s="72" t="s">
        <v>567</v>
      </c>
      <c r="Y188" s="73" t="s">
        <v>237</v>
      </c>
      <c r="Z188" s="12"/>
      <c r="AA188" s="12"/>
      <c r="AB188" s="12"/>
      <c r="AC188" s="89" t="str">
        <f t="shared" si="10"/>
        <v>Diss.Abst.Int. 47B, 2038 (1986).47(1986)2038</v>
      </c>
      <c r="AD188" s="89" t="str">
        <f t="shared" si="11"/>
        <v>Z.-J.Cao.1986</v>
      </c>
      <c r="AE188" s="88" t="str">
        <f>IF(COUNTIF(EXFOR!G$41:G$44,"*"&amp;AC188&amp;"*")&gt;0,"○",IF(COUNTIF(EXFOR!J$41:J$44,"*"&amp;W188&amp;"*"&amp;V188)&gt;0,"△","×"))</f>
        <v>×</v>
      </c>
    </row>
    <row r="189" spans="1:31" s="18" customFormat="1" ht="13.5">
      <c r="A189" s="12" t="str">
        <f t="shared" si="14"/>
        <v>26Mg(a,p)29Al</v>
      </c>
      <c r="B189" s="12">
        <v>12</v>
      </c>
      <c r="C189" s="12">
        <v>26</v>
      </c>
      <c r="D189" s="17" t="s">
        <v>143</v>
      </c>
      <c r="E189" s="17" t="s">
        <v>693</v>
      </c>
      <c r="F189" s="16"/>
      <c r="G189" s="22"/>
      <c r="H189" s="12"/>
      <c r="I189" s="12"/>
      <c r="J189" s="12"/>
      <c r="K189" s="12"/>
      <c r="L189" s="17"/>
      <c r="M189" s="12"/>
      <c r="N189" s="12"/>
      <c r="O189" s="12"/>
      <c r="P189" s="12"/>
      <c r="Q189" s="12"/>
      <c r="R189" s="70" t="s">
        <v>641</v>
      </c>
      <c r="S189" s="71" t="s">
        <v>590</v>
      </c>
      <c r="T189" s="12">
        <v>36</v>
      </c>
      <c r="U189" s="16" t="s">
        <v>262</v>
      </c>
      <c r="V189" s="12">
        <v>1983</v>
      </c>
      <c r="W189" s="72" t="s">
        <v>667</v>
      </c>
      <c r="X189" s="72" t="s">
        <v>667</v>
      </c>
      <c r="Y189" s="73" t="s">
        <v>681</v>
      </c>
      <c r="Z189" s="12"/>
      <c r="AA189" s="12"/>
      <c r="AB189" s="12"/>
      <c r="AC189" s="89" t="str">
        <f t="shared" si="10"/>
        <v>AUJ.36(1983)583</v>
      </c>
      <c r="AD189" s="89" t="str">
        <f t="shared" si="11"/>
        <v>D.G.Sargood.1983</v>
      </c>
      <c r="AE189" s="88" t="str">
        <f>IF(COUNTIF(EXFOR!G$41:G$44,"*"&amp;AC189&amp;"*")&gt;0,"○",IF(COUNTIF(EXFOR!J$41:J$44,"*"&amp;W189&amp;"*"&amp;V189)&gt;0,"△","×"))</f>
        <v>×</v>
      </c>
    </row>
    <row r="190" spans="1:31" s="18" customFormat="1" ht="13.5">
      <c r="A190" s="12" t="str">
        <f t="shared" si="14"/>
        <v>26Mg(a,p)29Al</v>
      </c>
      <c r="B190" s="12">
        <v>12</v>
      </c>
      <c r="C190" s="12">
        <v>26</v>
      </c>
      <c r="D190" s="17" t="s">
        <v>143</v>
      </c>
      <c r="E190" s="17" t="s">
        <v>693</v>
      </c>
      <c r="F190" s="16"/>
      <c r="G190" s="16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70" t="s">
        <v>197</v>
      </c>
      <c r="S190" s="71" t="s">
        <v>220</v>
      </c>
      <c r="T190" s="12"/>
      <c r="U190" s="22"/>
      <c r="V190" s="12">
        <v>1979</v>
      </c>
      <c r="W190" s="12" t="s">
        <v>569</v>
      </c>
      <c r="X190" s="72" t="s">
        <v>568</v>
      </c>
      <c r="Y190" s="73" t="s">
        <v>238</v>
      </c>
      <c r="Z190" s="12"/>
      <c r="AA190" s="12"/>
      <c r="AB190" s="12"/>
      <c r="AC190" s="89" t="str">
        <f t="shared" si="10"/>
        <v>COO-535-767, p.106 (1979).(1979)</v>
      </c>
      <c r="AD190" s="89" t="str">
        <f t="shared" si="11"/>
        <v>N.A.Roughton.1979</v>
      </c>
      <c r="AE190" s="88" t="str">
        <f>IF(COUNTIF(EXFOR!G$41:G$44,"*"&amp;AC190&amp;"*")&gt;0,"○",IF(COUNTIF(EXFOR!J$41:J$44,"*"&amp;W190&amp;"*"&amp;V190)&gt;0,"△","×"))</f>
        <v>×</v>
      </c>
    </row>
    <row r="191" spans="1:31" s="18" customFormat="1" ht="13.5">
      <c r="A191" s="12" t="str">
        <f t="shared" si="14"/>
        <v>26Mg(a,p)29Al</v>
      </c>
      <c r="B191" s="12">
        <v>12</v>
      </c>
      <c r="C191" s="12">
        <v>26</v>
      </c>
      <c r="D191" s="17" t="s">
        <v>143</v>
      </c>
      <c r="E191" s="17" t="s">
        <v>693</v>
      </c>
      <c r="F191" s="16"/>
      <c r="G191" s="16"/>
      <c r="H191" s="17"/>
      <c r="I191" s="12"/>
      <c r="J191" s="12"/>
      <c r="K191" s="12"/>
      <c r="L191" s="17"/>
      <c r="M191" s="12"/>
      <c r="N191" s="12"/>
      <c r="O191" s="12"/>
      <c r="P191" s="12"/>
      <c r="Q191" s="12"/>
      <c r="R191" s="70" t="s">
        <v>198</v>
      </c>
      <c r="S191" s="71" t="s">
        <v>600</v>
      </c>
      <c r="T191" s="17" t="s">
        <v>366</v>
      </c>
      <c r="U191" s="16" t="s">
        <v>367</v>
      </c>
      <c r="V191" s="12">
        <v>1979</v>
      </c>
      <c r="W191" s="12" t="s">
        <v>569</v>
      </c>
      <c r="X191" s="72" t="s">
        <v>232</v>
      </c>
      <c r="Y191" s="73" t="s">
        <v>239</v>
      </c>
      <c r="Z191" s="12"/>
      <c r="AA191" s="12"/>
      <c r="AB191" s="12"/>
      <c r="AC191" s="89" t="str">
        <f t="shared" si="10"/>
        <v>BAP.24,No7(1979)847,FD8</v>
      </c>
      <c r="AD191" s="89" t="str">
        <f t="shared" si="11"/>
        <v>N.A.Roughton.1979</v>
      </c>
      <c r="AE191" s="88" t="str">
        <f>IF(COUNTIF(EXFOR!G$41:G$44,"*"&amp;AC191&amp;"*")&gt;0,"○",IF(COUNTIF(EXFOR!J$41:J$44,"*"&amp;W191&amp;"*"&amp;V191)&gt;0,"△","×"))</f>
        <v>×</v>
      </c>
    </row>
    <row r="192" spans="1:31" s="18" customFormat="1" ht="13.5">
      <c r="A192" s="12" t="str">
        <f t="shared" si="14"/>
        <v>26Mg(a,p)29Al</v>
      </c>
      <c r="B192" s="12">
        <v>12</v>
      </c>
      <c r="C192" s="12">
        <v>26</v>
      </c>
      <c r="D192" s="17" t="s">
        <v>143</v>
      </c>
      <c r="E192" s="17" t="s">
        <v>693</v>
      </c>
      <c r="F192" s="16"/>
      <c r="G192" s="22"/>
      <c r="H192" s="12"/>
      <c r="I192" s="12"/>
      <c r="J192" s="12"/>
      <c r="K192" s="12"/>
      <c r="L192" s="17"/>
      <c r="M192" s="12"/>
      <c r="N192" s="12"/>
      <c r="O192" s="12"/>
      <c r="P192" s="12"/>
      <c r="Q192" s="12"/>
      <c r="R192" s="70" t="s">
        <v>199</v>
      </c>
      <c r="S192" s="71" t="s">
        <v>21</v>
      </c>
      <c r="T192" s="12">
        <v>41</v>
      </c>
      <c r="U192" s="16" t="s">
        <v>300</v>
      </c>
      <c r="V192" s="12">
        <v>1979</v>
      </c>
      <c r="W192" s="17" t="s">
        <v>571</v>
      </c>
      <c r="X192" s="72" t="s">
        <v>570</v>
      </c>
      <c r="Y192" s="73" t="s">
        <v>240</v>
      </c>
      <c r="Z192" s="12"/>
      <c r="AA192" s="12"/>
      <c r="AB192" s="12"/>
      <c r="AC192" s="89" t="str">
        <f t="shared" si="10"/>
        <v>RRL.41(1979)409</v>
      </c>
      <c r="AD192" s="89" t="str">
        <f t="shared" si="11"/>
        <v>A.Giovagnoli.1979</v>
      </c>
      <c r="AE192" s="88" t="str">
        <f>IF(COUNTIF(EXFOR!G$41:G$44,"*"&amp;AC192&amp;"*")&gt;0,"○",IF(COUNTIF(EXFOR!J$41:J$44,"*"&amp;W192&amp;"*"&amp;V192)&gt;0,"△","×"))</f>
        <v>×</v>
      </c>
    </row>
    <row r="193" spans="1:31" s="18" customFormat="1" ht="13.5">
      <c r="A193" s="12" t="str">
        <f t="shared" si="14"/>
        <v>26Mg(a,p)29Al</v>
      </c>
      <c r="B193" s="12">
        <v>12</v>
      </c>
      <c r="C193" s="12">
        <v>26</v>
      </c>
      <c r="D193" s="17" t="s">
        <v>143</v>
      </c>
      <c r="E193" s="17" t="s">
        <v>693</v>
      </c>
      <c r="F193" s="16"/>
      <c r="G193" s="22"/>
      <c r="H193" s="12"/>
      <c r="I193" s="12"/>
      <c r="J193" s="12"/>
      <c r="K193" s="12"/>
      <c r="L193" s="17"/>
      <c r="M193" s="12"/>
      <c r="N193" s="12"/>
      <c r="O193" s="12"/>
      <c r="P193" s="12"/>
      <c r="Q193" s="12"/>
      <c r="R193" s="70" t="s">
        <v>200</v>
      </c>
      <c r="S193" s="71" t="s">
        <v>221</v>
      </c>
      <c r="T193" s="12"/>
      <c r="U193" s="22"/>
      <c r="V193" s="12">
        <v>1978</v>
      </c>
      <c r="W193" s="12"/>
      <c r="X193" s="72"/>
      <c r="Y193" s="73"/>
      <c r="Z193" s="12"/>
      <c r="AA193" s="12"/>
      <c r="AB193" s="12"/>
      <c r="AC193" s="89" t="str">
        <f t="shared" si="10"/>
        <v>REPT COO-535-766,p89,Roughton.(1978)</v>
      </c>
      <c r="AD193" s="89" t="str">
        <f t="shared" si="11"/>
        <v>.1978</v>
      </c>
      <c r="AE193" s="88" t="str">
        <f>IF(COUNTIF(EXFOR!G$41:G$44,"*"&amp;AC193&amp;"*")&gt;0,"○",IF(COUNTIF(EXFOR!J$41:J$44,"*"&amp;W193&amp;"*"&amp;V193)&gt;0,"△","×"))</f>
        <v>×</v>
      </c>
    </row>
    <row r="194" spans="1:31" s="18" customFormat="1" ht="13.5">
      <c r="A194" s="12" t="str">
        <f t="shared" si="14"/>
        <v>26Mg(a,p)29Al</v>
      </c>
      <c r="B194" s="12">
        <v>12</v>
      </c>
      <c r="C194" s="12">
        <v>26</v>
      </c>
      <c r="D194" s="17" t="s">
        <v>143</v>
      </c>
      <c r="E194" s="17" t="s">
        <v>693</v>
      </c>
      <c r="F194" s="16"/>
      <c r="G194" s="22"/>
      <c r="H194" s="12"/>
      <c r="I194" s="12"/>
      <c r="J194" s="12"/>
      <c r="K194" s="12"/>
      <c r="L194" s="17"/>
      <c r="M194" s="12"/>
      <c r="N194" s="12"/>
      <c r="O194" s="12"/>
      <c r="P194" s="12"/>
      <c r="Q194" s="12"/>
      <c r="R194" s="70" t="s">
        <v>201</v>
      </c>
      <c r="S194" s="71" t="s">
        <v>22</v>
      </c>
      <c r="T194" s="12">
        <v>27</v>
      </c>
      <c r="U194" s="16" t="s">
        <v>368</v>
      </c>
      <c r="V194" s="12">
        <v>1976</v>
      </c>
      <c r="W194" s="12" t="s">
        <v>573</v>
      </c>
      <c r="X194" s="72" t="s">
        <v>572</v>
      </c>
      <c r="Y194" s="73" t="s">
        <v>241</v>
      </c>
      <c r="Z194" s="12"/>
      <c r="AA194" s="12"/>
      <c r="AB194" s="12"/>
      <c r="AC194" s="89" t="str">
        <f t="shared" si="10"/>
        <v>ARI.27(1976)431</v>
      </c>
      <c r="AD194" s="89" t="str">
        <f t="shared" si="11"/>
        <v>H.J.Probst.1976</v>
      </c>
      <c r="AE194" s="88" t="str">
        <f>IF(COUNTIF(EXFOR!G$41:G$44,"*"&amp;AC194&amp;"*")&gt;0,"○",IF(COUNTIF(EXFOR!J$41:J$44,"*"&amp;W194&amp;"*"&amp;V194)&gt;0,"△","×"))</f>
        <v>○</v>
      </c>
    </row>
    <row r="195" spans="1:31" s="18" customFormat="1" ht="13.5">
      <c r="A195" s="12" t="str">
        <f t="shared" si="14"/>
        <v>26Mg(a,p)29Al</v>
      </c>
      <c r="B195" s="12">
        <v>12</v>
      </c>
      <c r="C195" s="12">
        <v>26</v>
      </c>
      <c r="D195" s="17" t="s">
        <v>143</v>
      </c>
      <c r="E195" s="17" t="s">
        <v>693</v>
      </c>
      <c r="F195" s="16"/>
      <c r="G195" s="22"/>
      <c r="H195" s="17"/>
      <c r="I195" s="17"/>
      <c r="J195" s="12"/>
      <c r="K195" s="12"/>
      <c r="L195" s="12"/>
      <c r="M195" s="12"/>
      <c r="N195" s="12"/>
      <c r="O195" s="12"/>
      <c r="P195" s="12"/>
      <c r="Q195" s="12"/>
      <c r="R195" s="70" t="s">
        <v>202</v>
      </c>
      <c r="S195" s="71" t="s">
        <v>588</v>
      </c>
      <c r="T195" s="12">
        <v>13</v>
      </c>
      <c r="U195" s="16" t="s">
        <v>369</v>
      </c>
      <c r="V195" s="12">
        <v>1976</v>
      </c>
      <c r="W195" s="12" t="s">
        <v>575</v>
      </c>
      <c r="X195" s="72" t="s">
        <v>574</v>
      </c>
      <c r="Y195" s="73" t="s">
        <v>242</v>
      </c>
      <c r="Z195" s="12"/>
      <c r="AA195" s="12"/>
      <c r="AB195" s="12"/>
      <c r="AC195" s="89" t="str">
        <f t="shared" si="10"/>
        <v>PR/C.13(1976)1792</v>
      </c>
      <c r="AD195" s="89" t="str">
        <f t="shared" si="11"/>
        <v>F.A.Beck.1976</v>
      </c>
      <c r="AE195" s="88" t="str">
        <f>IF(COUNTIF(EXFOR!G$41:G$44,"*"&amp;AC195&amp;"*")&gt;0,"○",IF(COUNTIF(EXFOR!J$41:J$44,"*"&amp;W195&amp;"*"&amp;V195)&gt;0,"△","×"))</f>
        <v>×</v>
      </c>
    </row>
    <row r="196" spans="1:31" s="18" customFormat="1" ht="13.5">
      <c r="A196" s="12" t="str">
        <f t="shared" si="14"/>
        <v>26Mg(a,p)29Al</v>
      </c>
      <c r="B196" s="12">
        <v>12</v>
      </c>
      <c r="C196" s="12">
        <v>26</v>
      </c>
      <c r="D196" s="17" t="s">
        <v>143</v>
      </c>
      <c r="E196" s="17" t="s">
        <v>693</v>
      </c>
      <c r="F196" s="16"/>
      <c r="G196" s="16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70" t="s">
        <v>203</v>
      </c>
      <c r="S196" s="71" t="s">
        <v>222</v>
      </c>
      <c r="T196" s="12"/>
      <c r="U196" s="22"/>
      <c r="V196" s="12">
        <v>1975</v>
      </c>
      <c r="W196" s="12"/>
      <c r="X196" s="72"/>
      <c r="Y196" s="73"/>
      <c r="Z196" s="12"/>
      <c r="AA196" s="12"/>
      <c r="AB196" s="12"/>
      <c r="AC196" s="89" t="str">
        <f aca="true" t="shared" si="15" ref="AC196:AC211">S196&amp;"."&amp;IF(IF(T196="","",T196)&amp;IF(V196="",",","("&amp;V196&amp;")")&amp;IF(U196="","",U196)=",","",IF(T196="","",T196)&amp;IF(V196="",",","("&amp;V196&amp;")")&amp;IF(U196="","",U196))</f>
        <v>THESIS DABBB 36B 791.(1975)</v>
      </c>
      <c r="AD196" s="89" t="str">
        <f aca="true" t="shared" si="16" ref="AD196:AD211">W196&amp;"."&amp;V196</f>
        <v>.1975</v>
      </c>
      <c r="AE196" s="88" t="str">
        <f>IF(COUNTIF(EXFOR!G$41:G$44,"*"&amp;AC196&amp;"*")&gt;0,"○",IF(COUNTIF(EXFOR!J$41:J$44,"*"&amp;W196&amp;"*"&amp;V196)&gt;0,"△","×"))</f>
        <v>×</v>
      </c>
    </row>
    <row r="197" spans="1:31" s="18" customFormat="1" ht="13.5">
      <c r="A197" s="12" t="str">
        <f t="shared" si="14"/>
        <v>26Mg(a,p)29Al</v>
      </c>
      <c r="B197" s="12">
        <v>12</v>
      </c>
      <c r="C197" s="12">
        <v>26</v>
      </c>
      <c r="D197" s="17" t="s">
        <v>143</v>
      </c>
      <c r="E197" s="17" t="s">
        <v>693</v>
      </c>
      <c r="F197" s="16"/>
      <c r="G197" s="16"/>
      <c r="H197" s="17"/>
      <c r="I197" s="12"/>
      <c r="J197" s="12"/>
      <c r="K197" s="12"/>
      <c r="L197" s="12"/>
      <c r="M197" s="12"/>
      <c r="N197" s="12"/>
      <c r="O197" s="12"/>
      <c r="P197" s="12"/>
      <c r="Q197" s="12"/>
      <c r="R197" s="70" t="s">
        <v>204</v>
      </c>
      <c r="S197" s="71" t="s">
        <v>588</v>
      </c>
      <c r="T197" s="12">
        <v>11</v>
      </c>
      <c r="U197" s="16" t="s">
        <v>370</v>
      </c>
      <c r="V197" s="12">
        <v>1975</v>
      </c>
      <c r="W197" s="12" t="s">
        <v>577</v>
      </c>
      <c r="X197" s="72" t="s">
        <v>576</v>
      </c>
      <c r="Y197" s="73" t="s">
        <v>243</v>
      </c>
      <c r="Z197" s="12"/>
      <c r="AA197" s="12"/>
      <c r="AB197" s="12"/>
      <c r="AC197" s="89" t="str">
        <f t="shared" si="15"/>
        <v>PR/C.11(1975)1111</v>
      </c>
      <c r="AD197" s="89" t="str">
        <f t="shared" si="16"/>
        <v>J.R.Williams.1975</v>
      </c>
      <c r="AE197" s="88" t="str">
        <f>IF(COUNTIF(EXFOR!G$41:G$44,"*"&amp;AC197&amp;"*")&gt;0,"○",IF(COUNTIF(EXFOR!J$41:J$44,"*"&amp;W197&amp;"*"&amp;V197)&gt;0,"△","×"))</f>
        <v>×</v>
      </c>
    </row>
    <row r="198" spans="1:31" s="18" customFormat="1" ht="13.5">
      <c r="A198" s="12" t="str">
        <f t="shared" si="14"/>
        <v>26Mg(a,p)29Al</v>
      </c>
      <c r="B198" s="12">
        <v>12</v>
      </c>
      <c r="C198" s="12">
        <v>26</v>
      </c>
      <c r="D198" s="17" t="s">
        <v>143</v>
      </c>
      <c r="E198" s="17" t="s">
        <v>693</v>
      </c>
      <c r="F198" s="16"/>
      <c r="G198" s="16"/>
      <c r="H198" s="12"/>
      <c r="I198" s="12"/>
      <c r="J198" s="12"/>
      <c r="K198" s="12"/>
      <c r="L198" s="17"/>
      <c r="M198" s="12"/>
      <c r="N198" s="12"/>
      <c r="O198" s="12"/>
      <c r="P198" s="12"/>
      <c r="Q198" s="12"/>
      <c r="R198" s="70" t="s">
        <v>205</v>
      </c>
      <c r="S198" s="71" t="s">
        <v>223</v>
      </c>
      <c r="T198" s="12"/>
      <c r="U198" s="22"/>
      <c r="V198" s="12">
        <v>1974</v>
      </c>
      <c r="W198" s="12" t="s">
        <v>577</v>
      </c>
      <c r="X198" s="72" t="s">
        <v>233</v>
      </c>
      <c r="Y198" s="73" t="s">
        <v>244</v>
      </c>
      <c r="Z198" s="12"/>
      <c r="AA198" s="12"/>
      <c r="AB198" s="12"/>
      <c r="AC198" s="89" t="str">
        <f t="shared" si="15"/>
        <v>Thesis, North Carolina State University (1974).(1974)</v>
      </c>
      <c r="AD198" s="89" t="str">
        <f t="shared" si="16"/>
        <v>J.R.Williams.1974</v>
      </c>
      <c r="AE198" s="88" t="str">
        <f>IF(COUNTIF(EXFOR!G$41:G$44,"*"&amp;AC198&amp;"*")&gt;0,"○",IF(COUNTIF(EXFOR!J$41:J$44,"*"&amp;W198&amp;"*"&amp;V198)&gt;0,"△","×"))</f>
        <v>×</v>
      </c>
    </row>
    <row r="199" spans="1:31" s="18" customFormat="1" ht="13.5">
      <c r="A199" s="12" t="str">
        <f t="shared" si="14"/>
        <v>26Mg(a,p)29Al</v>
      </c>
      <c r="B199" s="12">
        <v>12</v>
      </c>
      <c r="C199" s="12">
        <v>26</v>
      </c>
      <c r="D199" s="17" t="s">
        <v>143</v>
      </c>
      <c r="E199" s="17" t="s">
        <v>693</v>
      </c>
      <c r="F199" s="16"/>
      <c r="G199" s="16"/>
      <c r="H199" s="12"/>
      <c r="I199" s="12"/>
      <c r="J199" s="12"/>
      <c r="K199" s="12"/>
      <c r="L199" s="17"/>
      <c r="M199" s="12"/>
      <c r="N199" s="12"/>
      <c r="O199" s="12"/>
      <c r="P199" s="12"/>
      <c r="Q199" s="12"/>
      <c r="R199" s="70" t="s">
        <v>206</v>
      </c>
      <c r="S199" s="71" t="s">
        <v>224</v>
      </c>
      <c r="T199" s="12"/>
      <c r="U199" s="22"/>
      <c r="V199" s="12">
        <v>1974</v>
      </c>
      <c r="W199" s="12"/>
      <c r="X199" s="72"/>
      <c r="Y199" s="73"/>
      <c r="Z199" s="12"/>
      <c r="AA199" s="12"/>
      <c r="AB199" s="12"/>
      <c r="AC199" s="89" t="str">
        <f t="shared" si="15"/>
        <v>REPT TUNL-XII B9.(1974)</v>
      </c>
      <c r="AD199" s="89" t="str">
        <f t="shared" si="16"/>
        <v>.1974</v>
      </c>
      <c r="AE199" s="88" t="str">
        <f>IF(COUNTIF(EXFOR!G$41:G$44,"*"&amp;AC199&amp;"*")&gt;0,"○",IF(COUNTIF(EXFOR!J$41:J$44,"*"&amp;W199&amp;"*"&amp;V199)&gt;0,"△","×"))</f>
        <v>×</v>
      </c>
    </row>
    <row r="200" spans="1:31" s="18" customFormat="1" ht="13.5">
      <c r="A200" s="12" t="str">
        <f t="shared" si="14"/>
        <v>26Mg(a,p)29Al</v>
      </c>
      <c r="B200" s="12">
        <v>12</v>
      </c>
      <c r="C200" s="12">
        <v>26</v>
      </c>
      <c r="D200" s="17" t="s">
        <v>143</v>
      </c>
      <c r="E200" s="17" t="s">
        <v>693</v>
      </c>
      <c r="F200" s="16"/>
      <c r="G200" s="16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70" t="s">
        <v>207</v>
      </c>
      <c r="S200" s="71" t="s">
        <v>225</v>
      </c>
      <c r="T200" s="12"/>
      <c r="U200" s="22"/>
      <c r="V200" s="12">
        <v>1974</v>
      </c>
      <c r="W200" s="12"/>
      <c r="X200" s="72"/>
      <c r="Y200" s="73"/>
      <c r="Z200" s="12"/>
      <c r="AA200" s="12"/>
      <c r="AB200" s="12"/>
      <c r="AC200" s="89" t="str">
        <f t="shared" si="15"/>
        <v>REPT USNDC-11 P244.(1974)</v>
      </c>
      <c r="AD200" s="89" t="str">
        <f t="shared" si="16"/>
        <v>.1974</v>
      </c>
      <c r="AE200" s="88" t="str">
        <f>IF(COUNTIF(EXFOR!G$41:G$44,"*"&amp;AC200&amp;"*")&gt;0,"○",IF(COUNTIF(EXFOR!J$41:J$44,"*"&amp;W200&amp;"*"&amp;V200)&gt;0,"△","×"))</f>
        <v>×</v>
      </c>
    </row>
    <row r="201" spans="1:31" s="18" customFormat="1" ht="13.5">
      <c r="A201" s="12" t="str">
        <f t="shared" si="14"/>
        <v>26Mg(a,p)29Al</v>
      </c>
      <c r="B201" s="12">
        <v>12</v>
      </c>
      <c r="C201" s="12">
        <v>26</v>
      </c>
      <c r="D201" s="17" t="s">
        <v>143</v>
      </c>
      <c r="E201" s="17" t="s">
        <v>693</v>
      </c>
      <c r="F201" s="16"/>
      <c r="G201" s="16"/>
      <c r="H201" s="17"/>
      <c r="I201" s="12"/>
      <c r="J201" s="12"/>
      <c r="K201" s="12"/>
      <c r="L201" s="12"/>
      <c r="M201" s="12"/>
      <c r="N201" s="12"/>
      <c r="O201" s="12"/>
      <c r="P201" s="12"/>
      <c r="Q201" s="12"/>
      <c r="R201" s="70" t="s">
        <v>208</v>
      </c>
      <c r="S201" s="71" t="s">
        <v>226</v>
      </c>
      <c r="T201" s="12"/>
      <c r="U201" s="22"/>
      <c r="V201" s="12">
        <v>1974</v>
      </c>
      <c r="W201" s="12"/>
      <c r="X201" s="72"/>
      <c r="Y201" s="73"/>
      <c r="Z201" s="12"/>
      <c r="AA201" s="12"/>
      <c r="AB201" s="12"/>
      <c r="AC201" s="89" t="str">
        <f t="shared" si="15"/>
        <v>REPT TUNL-XII P14.(1974)</v>
      </c>
      <c r="AD201" s="89" t="str">
        <f t="shared" si="16"/>
        <v>.1974</v>
      </c>
      <c r="AE201" s="88" t="str">
        <f>IF(COUNTIF(EXFOR!G$41:G$44,"*"&amp;AC201&amp;"*")&gt;0,"○",IF(COUNTIF(EXFOR!J$41:J$44,"*"&amp;W201&amp;"*"&amp;V201)&gt;0,"△","×"))</f>
        <v>×</v>
      </c>
    </row>
    <row r="202" spans="1:31" s="18" customFormat="1" ht="13.5">
      <c r="A202" s="12" t="str">
        <f t="shared" si="14"/>
        <v>26Mg(a,p)29Al</v>
      </c>
      <c r="B202" s="12">
        <v>12</v>
      </c>
      <c r="C202" s="12">
        <v>26</v>
      </c>
      <c r="D202" s="17" t="s">
        <v>143</v>
      </c>
      <c r="E202" s="17" t="s">
        <v>693</v>
      </c>
      <c r="F202" s="16"/>
      <c r="G202" s="1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70" t="s">
        <v>209</v>
      </c>
      <c r="S202" s="71" t="s">
        <v>592</v>
      </c>
      <c r="T202" s="12">
        <v>230</v>
      </c>
      <c r="U202" s="16" t="s">
        <v>371</v>
      </c>
      <c r="V202" s="12">
        <v>1974</v>
      </c>
      <c r="W202" s="12" t="s">
        <v>579</v>
      </c>
      <c r="X202" s="72" t="s">
        <v>578</v>
      </c>
      <c r="Y202" s="73" t="s">
        <v>245</v>
      </c>
      <c r="Z202" s="12"/>
      <c r="AA202" s="12"/>
      <c r="AB202" s="12"/>
      <c r="AC202" s="89" t="str">
        <f t="shared" si="15"/>
        <v>NP/A.230(1974)285</v>
      </c>
      <c r="AD202" s="89" t="str">
        <f t="shared" si="16"/>
        <v>P.Ekstrom.1974</v>
      </c>
      <c r="AE202" s="88" t="str">
        <f>IF(COUNTIF(EXFOR!G$41:G$44,"*"&amp;AC202&amp;"*")&gt;0,"○",IF(COUNTIF(EXFOR!J$41:J$44,"*"&amp;W202&amp;"*"&amp;V202)&gt;0,"△","×"))</f>
        <v>×</v>
      </c>
    </row>
    <row r="203" spans="1:31" s="18" customFormat="1" ht="13.5">
      <c r="A203" s="12" t="str">
        <f t="shared" si="14"/>
        <v>26Mg(a,p)29Al</v>
      </c>
      <c r="B203" s="12">
        <v>12</v>
      </c>
      <c r="C203" s="12">
        <v>26</v>
      </c>
      <c r="D203" s="17" t="s">
        <v>143</v>
      </c>
      <c r="E203" s="17" t="s">
        <v>693</v>
      </c>
      <c r="F203" s="16"/>
      <c r="G203" s="2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70" t="s">
        <v>210</v>
      </c>
      <c r="S203" s="71" t="s">
        <v>227</v>
      </c>
      <c r="T203" s="12"/>
      <c r="U203" s="22"/>
      <c r="V203" s="12">
        <v>1974</v>
      </c>
      <c r="W203" s="12"/>
      <c r="X203" s="72"/>
      <c r="Y203" s="73"/>
      <c r="Z203" s="12"/>
      <c r="AA203" s="12"/>
      <c r="AB203" s="12"/>
      <c r="AC203" s="89" t="str">
        <f t="shared" si="15"/>
        <v>CONF Delhi(g-Ray Transition Probabilities),Abstract No1C3.(1974)</v>
      </c>
      <c r="AD203" s="89" t="str">
        <f t="shared" si="16"/>
        <v>.1974</v>
      </c>
      <c r="AE203" s="88" t="str">
        <f>IF(COUNTIF(EXFOR!G$41:G$44,"*"&amp;AC203&amp;"*")&gt;0,"○",IF(COUNTIF(EXFOR!J$41:J$44,"*"&amp;W203&amp;"*"&amp;V203)&gt;0,"△","×"))</f>
        <v>×</v>
      </c>
    </row>
    <row r="204" spans="1:31" s="18" customFormat="1" ht="13.5">
      <c r="A204" s="12" t="str">
        <f t="shared" si="14"/>
        <v>26Mg(a,p)29Al</v>
      </c>
      <c r="B204" s="12">
        <v>12</v>
      </c>
      <c r="C204" s="12">
        <v>26</v>
      </c>
      <c r="D204" s="17" t="s">
        <v>143</v>
      </c>
      <c r="E204" s="17" t="s">
        <v>693</v>
      </c>
      <c r="F204" s="16"/>
      <c r="G204" s="16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70" t="s">
        <v>211</v>
      </c>
      <c r="S204" s="71" t="s">
        <v>228</v>
      </c>
      <c r="T204" s="12"/>
      <c r="U204" s="22"/>
      <c r="V204" s="12">
        <v>1974</v>
      </c>
      <c r="W204" s="12"/>
      <c r="X204" s="72"/>
      <c r="Y204" s="73"/>
      <c r="Z204" s="12"/>
      <c r="AA204" s="12"/>
      <c r="AB204" s="12"/>
      <c r="AC204" s="89" t="str">
        <f t="shared" si="15"/>
        <v>REPT CRN/PN-74-36,mf.(1974)</v>
      </c>
      <c r="AD204" s="89" t="str">
        <f t="shared" si="16"/>
        <v>.1974</v>
      </c>
      <c r="AE204" s="88" t="str">
        <f>IF(COUNTIF(EXFOR!G$41:G$44,"*"&amp;AC204&amp;"*")&gt;0,"○",IF(COUNTIF(EXFOR!J$41:J$44,"*"&amp;W204&amp;"*"&amp;V204)&gt;0,"△","×"))</f>
        <v>×</v>
      </c>
    </row>
    <row r="205" spans="1:31" s="18" customFormat="1" ht="13.5">
      <c r="A205" s="12" t="str">
        <f t="shared" si="14"/>
        <v>26Mg(a,p)29Al</v>
      </c>
      <c r="B205" s="12">
        <v>12</v>
      </c>
      <c r="C205" s="12">
        <v>26</v>
      </c>
      <c r="D205" s="17" t="s">
        <v>143</v>
      </c>
      <c r="E205" s="17" t="s">
        <v>693</v>
      </c>
      <c r="F205" s="16"/>
      <c r="G205" s="16"/>
      <c r="H205" s="17"/>
      <c r="I205" s="12"/>
      <c r="J205" s="12"/>
      <c r="K205" s="12"/>
      <c r="L205" s="12"/>
      <c r="M205" s="12"/>
      <c r="N205" s="12"/>
      <c r="O205" s="12"/>
      <c r="P205" s="12"/>
      <c r="Q205" s="12"/>
      <c r="R205" s="70" t="s">
        <v>212</v>
      </c>
      <c r="S205" s="71" t="s">
        <v>229</v>
      </c>
      <c r="T205" s="12"/>
      <c r="U205" s="22"/>
      <c r="V205" s="12">
        <v>1974</v>
      </c>
      <c r="W205" s="12"/>
      <c r="X205" s="72"/>
      <c r="Y205" s="73"/>
      <c r="Z205" s="12"/>
      <c r="AA205" s="12"/>
      <c r="AB205" s="12"/>
      <c r="AC205" s="89" t="str">
        <f t="shared" si="15"/>
        <v>REPT Univ Louis Pasteur,Strasbourg,1974 Annual,P49.(1974)</v>
      </c>
      <c r="AD205" s="89" t="str">
        <f t="shared" si="16"/>
        <v>.1974</v>
      </c>
      <c r="AE205" s="88" t="str">
        <f>IF(COUNTIF(EXFOR!G$41:G$44,"*"&amp;AC205&amp;"*")&gt;0,"○",IF(COUNTIF(EXFOR!J$41:J$44,"*"&amp;W205&amp;"*"&amp;V205)&gt;0,"△","×"))</f>
        <v>×</v>
      </c>
    </row>
    <row r="206" spans="1:31" s="18" customFormat="1" ht="13.5">
      <c r="A206" s="12" t="str">
        <f t="shared" si="14"/>
        <v>26Mg(a,p)29Al</v>
      </c>
      <c r="B206" s="12">
        <v>12</v>
      </c>
      <c r="C206" s="12">
        <v>26</v>
      </c>
      <c r="D206" s="17" t="s">
        <v>143</v>
      </c>
      <c r="E206" s="17" t="s">
        <v>693</v>
      </c>
      <c r="F206" s="16"/>
      <c r="G206" s="22"/>
      <c r="H206" s="17"/>
      <c r="I206" s="12"/>
      <c r="J206" s="12"/>
      <c r="K206" s="12"/>
      <c r="L206" s="12"/>
      <c r="M206" s="12"/>
      <c r="N206" s="12"/>
      <c r="O206" s="12"/>
      <c r="P206" s="12"/>
      <c r="Q206" s="12"/>
      <c r="R206" s="70" t="s">
        <v>213</v>
      </c>
      <c r="S206" s="71" t="s">
        <v>592</v>
      </c>
      <c r="T206" s="12">
        <v>218</v>
      </c>
      <c r="U206" s="16" t="s">
        <v>372</v>
      </c>
      <c r="V206" s="12">
        <v>1984</v>
      </c>
      <c r="W206" s="12" t="s">
        <v>575</v>
      </c>
      <c r="X206" s="72" t="s">
        <v>580</v>
      </c>
      <c r="Y206" s="73" t="s">
        <v>246</v>
      </c>
      <c r="Z206" s="12"/>
      <c r="AA206" s="12"/>
      <c r="AB206" s="12"/>
      <c r="AC206" s="89" t="str">
        <f t="shared" si="15"/>
        <v>NP/A.218(1984)213</v>
      </c>
      <c r="AD206" s="89" t="str">
        <f t="shared" si="16"/>
        <v>F.A.Beck.1984</v>
      </c>
      <c r="AE206" s="88" t="str">
        <f>IF(COUNTIF(EXFOR!G$41:G$44,"*"&amp;AC206&amp;"*")&gt;0,"○",IF(COUNTIF(EXFOR!J$41:J$44,"*"&amp;W206&amp;"*"&amp;V206)&gt;0,"△","×"))</f>
        <v>×</v>
      </c>
    </row>
    <row r="207" spans="1:31" s="18" customFormat="1" ht="13.5">
      <c r="A207" s="12" t="str">
        <f t="shared" si="14"/>
        <v>26Mg(a,p)29Al</v>
      </c>
      <c r="B207" s="12">
        <v>12</v>
      </c>
      <c r="C207" s="12">
        <v>26</v>
      </c>
      <c r="D207" s="17" t="s">
        <v>143</v>
      </c>
      <c r="E207" s="17" t="s">
        <v>693</v>
      </c>
      <c r="F207" s="16"/>
      <c r="G207" s="22"/>
      <c r="H207" s="17"/>
      <c r="I207" s="12"/>
      <c r="J207" s="12"/>
      <c r="K207" s="12"/>
      <c r="L207" s="12"/>
      <c r="M207" s="12"/>
      <c r="N207" s="12"/>
      <c r="O207" s="12"/>
      <c r="P207" s="12"/>
      <c r="Q207" s="12"/>
      <c r="R207" s="70" t="s">
        <v>214</v>
      </c>
      <c r="S207" s="71" t="s">
        <v>230</v>
      </c>
      <c r="T207" s="12"/>
      <c r="U207" s="22"/>
      <c r="V207" s="12">
        <v>1973</v>
      </c>
      <c r="W207" s="12"/>
      <c r="X207" s="72"/>
      <c r="Y207" s="73"/>
      <c r="Z207" s="12"/>
      <c r="AA207" s="12"/>
      <c r="AB207" s="12"/>
      <c r="AC207" s="89" t="str">
        <f t="shared" si="15"/>
        <v>CONF Southeastern Section Amer Phys Soc,Wake Forest,P31.(1973)</v>
      </c>
      <c r="AD207" s="89" t="str">
        <f t="shared" si="16"/>
        <v>.1973</v>
      </c>
      <c r="AE207" s="88" t="str">
        <f>IF(COUNTIF(EXFOR!G$41:G$44,"*"&amp;AC207&amp;"*")&gt;0,"○",IF(COUNTIF(EXFOR!J$41:J$44,"*"&amp;W207&amp;"*"&amp;V207)&gt;0,"△","×"))</f>
        <v>×</v>
      </c>
    </row>
    <row r="208" spans="1:31" s="18" customFormat="1" ht="13.5">
      <c r="A208" s="12" t="str">
        <f t="shared" si="14"/>
        <v>26Mg(a,p)29Al</v>
      </c>
      <c r="B208" s="12">
        <v>12</v>
      </c>
      <c r="C208" s="12">
        <v>26</v>
      </c>
      <c r="D208" s="17" t="s">
        <v>143</v>
      </c>
      <c r="E208" s="17" t="s">
        <v>693</v>
      </c>
      <c r="F208" s="16"/>
      <c r="G208" s="16"/>
      <c r="H208" s="12"/>
      <c r="I208" s="12"/>
      <c r="J208" s="12"/>
      <c r="K208" s="12"/>
      <c r="L208" s="17"/>
      <c r="M208" s="12"/>
      <c r="N208" s="12"/>
      <c r="O208" s="12"/>
      <c r="P208" s="12"/>
      <c r="Q208" s="12"/>
      <c r="R208" s="70" t="s">
        <v>215</v>
      </c>
      <c r="S208" s="71" t="s">
        <v>14</v>
      </c>
      <c r="T208" s="12">
        <v>26</v>
      </c>
      <c r="U208" s="16" t="s">
        <v>373</v>
      </c>
      <c r="V208" s="12">
        <v>1971</v>
      </c>
      <c r="W208" s="12" t="s">
        <v>582</v>
      </c>
      <c r="X208" s="72" t="s">
        <v>581</v>
      </c>
      <c r="Y208" s="73" t="s">
        <v>247</v>
      </c>
      <c r="Z208" s="12"/>
      <c r="AA208" s="12"/>
      <c r="AB208" s="12"/>
      <c r="AC208" s="89" t="str">
        <f t="shared" si="15"/>
        <v>PRL.26(1971)328</v>
      </c>
      <c r="AD208" s="89" t="str">
        <f t="shared" si="16"/>
        <v>J.E.Glenn.1971</v>
      </c>
      <c r="AE208" s="88" t="str">
        <f>IF(COUNTIF(EXFOR!G$41:G$44,"*"&amp;AC208&amp;"*")&gt;0,"○",IF(COUNTIF(EXFOR!J$41:J$44,"*"&amp;W208&amp;"*"&amp;V208)&gt;0,"△","×"))</f>
        <v>×</v>
      </c>
    </row>
    <row r="209" spans="1:31" s="18" customFormat="1" ht="13.5">
      <c r="A209" s="12" t="str">
        <f t="shared" si="14"/>
        <v>26Mg(a,p)29Al</v>
      </c>
      <c r="B209" s="12">
        <v>12</v>
      </c>
      <c r="C209" s="12">
        <v>26</v>
      </c>
      <c r="D209" s="17" t="s">
        <v>143</v>
      </c>
      <c r="E209" s="17" t="s">
        <v>693</v>
      </c>
      <c r="F209" s="16"/>
      <c r="G209" s="16"/>
      <c r="H209" s="17"/>
      <c r="I209" s="12"/>
      <c r="J209" s="17"/>
      <c r="K209" s="12"/>
      <c r="L209" s="12"/>
      <c r="M209" s="12"/>
      <c r="N209" s="12"/>
      <c r="O209" s="12"/>
      <c r="P209" s="12"/>
      <c r="Q209" s="12"/>
      <c r="R209" s="70" t="s">
        <v>216</v>
      </c>
      <c r="S209" s="71" t="s">
        <v>592</v>
      </c>
      <c r="T209" s="12">
        <v>132</v>
      </c>
      <c r="U209" s="16" t="s">
        <v>374</v>
      </c>
      <c r="V209" s="12">
        <v>1969</v>
      </c>
      <c r="W209" s="12" t="s">
        <v>584</v>
      </c>
      <c r="X209" s="72" t="s">
        <v>583</v>
      </c>
      <c r="Y209" s="73" t="s">
        <v>248</v>
      </c>
      <c r="Z209" s="12"/>
      <c r="AA209" s="12"/>
      <c r="AB209" s="12"/>
      <c r="AC209" s="89" t="str">
        <f t="shared" si="15"/>
        <v>NP/A.132(1969)241</v>
      </c>
      <c r="AD209" s="89" t="str">
        <f t="shared" si="16"/>
        <v>D.C.Kean.1969</v>
      </c>
      <c r="AE209" s="88" t="str">
        <f>IF(COUNTIF(EXFOR!G$41:G$44,"*"&amp;AC209&amp;"*")&gt;0,"○",IF(COUNTIF(EXFOR!J$41:J$44,"*"&amp;W209&amp;"*"&amp;V209)&gt;0,"△","×"))</f>
        <v>×</v>
      </c>
    </row>
    <row r="210" spans="1:31" s="18" customFormat="1" ht="13.5">
      <c r="A210" s="12" t="str">
        <f t="shared" si="14"/>
        <v>26Mg(a,p)29Al</v>
      </c>
      <c r="B210" s="12">
        <v>12</v>
      </c>
      <c r="C210" s="12">
        <v>26</v>
      </c>
      <c r="D210" s="17" t="s">
        <v>143</v>
      </c>
      <c r="E210" s="17" t="s">
        <v>693</v>
      </c>
      <c r="F210" s="16"/>
      <c r="G210" s="22"/>
      <c r="H210" s="12"/>
      <c r="I210" s="12"/>
      <c r="J210" s="12"/>
      <c r="K210" s="12"/>
      <c r="L210" s="17"/>
      <c r="M210" s="12"/>
      <c r="N210" s="12"/>
      <c r="O210" s="12"/>
      <c r="P210" s="12"/>
      <c r="Q210" s="12"/>
      <c r="R210" s="70" t="s">
        <v>217</v>
      </c>
      <c r="S210" s="71" t="s">
        <v>592</v>
      </c>
      <c r="T210" s="12">
        <v>123</v>
      </c>
      <c r="U210" s="16" t="s">
        <v>375</v>
      </c>
      <c r="V210" s="12">
        <v>1969</v>
      </c>
      <c r="W210" s="12" t="s">
        <v>584</v>
      </c>
      <c r="X210" s="72" t="s">
        <v>234</v>
      </c>
      <c r="Y210" s="73" t="s">
        <v>249</v>
      </c>
      <c r="Z210" s="12"/>
      <c r="AA210" s="12"/>
      <c r="AB210" s="12"/>
      <c r="AC210" s="89" t="str">
        <f t="shared" si="15"/>
        <v>NP/A.123(1969)430</v>
      </c>
      <c r="AD210" s="89" t="str">
        <f t="shared" si="16"/>
        <v>D.C.Kean.1969</v>
      </c>
      <c r="AE210" s="88" t="str">
        <f>IF(COUNTIF(EXFOR!G$41:G$44,"*"&amp;AC210&amp;"*")&gt;0,"○",IF(COUNTIF(EXFOR!J$41:J$44,"*"&amp;W210&amp;"*"&amp;V210)&gt;0,"△","×"))</f>
        <v>×</v>
      </c>
    </row>
    <row r="211" spans="1:31" s="18" customFormat="1" ht="13.5">
      <c r="A211" s="12" t="str">
        <f t="shared" si="14"/>
        <v>26Mg(a,p)29Al</v>
      </c>
      <c r="B211" s="12">
        <v>12</v>
      </c>
      <c r="C211" s="12">
        <v>26</v>
      </c>
      <c r="D211" s="17" t="s">
        <v>143</v>
      </c>
      <c r="E211" s="17" t="s">
        <v>693</v>
      </c>
      <c r="F211" s="16"/>
      <c r="G211" s="22"/>
      <c r="H211" s="17"/>
      <c r="I211" s="12"/>
      <c r="J211" s="12"/>
      <c r="K211" s="12"/>
      <c r="L211" s="12"/>
      <c r="M211" s="12"/>
      <c r="N211" s="12"/>
      <c r="O211" s="12"/>
      <c r="P211" s="12"/>
      <c r="Q211" s="12"/>
      <c r="R211" s="70" t="s">
        <v>218</v>
      </c>
      <c r="S211" s="71" t="s">
        <v>23</v>
      </c>
      <c r="T211" s="12">
        <v>11</v>
      </c>
      <c r="U211" s="16" t="s">
        <v>376</v>
      </c>
      <c r="V211" s="12">
        <v>1966</v>
      </c>
      <c r="W211" s="12" t="s">
        <v>586</v>
      </c>
      <c r="X211" s="72" t="s">
        <v>585</v>
      </c>
      <c r="Y211" s="73" t="s">
        <v>250</v>
      </c>
      <c r="Z211" s="12"/>
      <c r="AA211" s="12"/>
      <c r="AB211" s="12"/>
      <c r="AC211" s="89" t="str">
        <f t="shared" si="15"/>
        <v>RRP.11(1966)621</v>
      </c>
      <c r="AD211" s="89" t="str">
        <f t="shared" si="16"/>
        <v>G.Semenescu.1966</v>
      </c>
      <c r="AE211" s="88" t="str">
        <f>IF(COUNTIF(EXFOR!G$41:G$44,"*"&amp;AC211&amp;"*")&gt;0,"○",IF(COUNTIF(EXFOR!J$41:J$44,"*"&amp;W211&amp;"*"&amp;V211)&gt;0,"△","×"))</f>
        <v>×</v>
      </c>
    </row>
    <row r="212" spans="1:28" s="18" customFormat="1" ht="13.5">
      <c r="A212" s="12"/>
      <c r="B212" s="12"/>
      <c r="C212" s="12"/>
      <c r="D212" s="12"/>
      <c r="E212" s="12"/>
      <c r="F212" s="16"/>
      <c r="G212" s="2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20"/>
      <c r="S212" s="12"/>
      <c r="T212" s="12"/>
      <c r="U212" s="22"/>
      <c r="V212" s="12"/>
      <c r="W212" s="12"/>
      <c r="X212" s="12"/>
      <c r="Y212" s="12"/>
      <c r="Z212" s="12"/>
      <c r="AA212" s="12"/>
      <c r="AB212" s="12"/>
    </row>
    <row r="213" spans="1:28" s="18" customFormat="1" ht="13.5">
      <c r="A213" s="12"/>
      <c r="B213" s="12"/>
      <c r="C213" s="12"/>
      <c r="D213" s="12"/>
      <c r="E213" s="12"/>
      <c r="F213" s="16"/>
      <c r="G213" s="16"/>
      <c r="H213" s="17"/>
      <c r="I213" s="12"/>
      <c r="J213" s="12"/>
      <c r="K213" s="12"/>
      <c r="L213" s="12"/>
      <c r="M213" s="12"/>
      <c r="N213" s="12"/>
      <c r="O213" s="12"/>
      <c r="P213" s="12"/>
      <c r="Q213" s="12"/>
      <c r="R213" s="20"/>
      <c r="S213" s="17"/>
      <c r="T213" s="12"/>
      <c r="U213" s="16"/>
      <c r="V213" s="12"/>
      <c r="W213" s="12"/>
      <c r="X213" s="17"/>
      <c r="Y213" s="17"/>
      <c r="Z213" s="12"/>
      <c r="AA213" s="12"/>
      <c r="AB213" s="12"/>
    </row>
    <row r="214" spans="1:28" s="18" customFormat="1" ht="13.5">
      <c r="A214" s="12"/>
      <c r="B214" s="12"/>
      <c r="C214" s="12"/>
      <c r="D214" s="12"/>
      <c r="E214" s="12"/>
      <c r="F214" s="16"/>
      <c r="G214" s="16"/>
      <c r="H214" s="12"/>
      <c r="I214" s="12"/>
      <c r="J214" s="12"/>
      <c r="K214" s="12"/>
      <c r="L214" s="17"/>
      <c r="M214" s="12"/>
      <c r="N214" s="12"/>
      <c r="O214" s="12"/>
      <c r="P214" s="12"/>
      <c r="Q214" s="12"/>
      <c r="R214" s="20"/>
      <c r="S214" s="17"/>
      <c r="T214" s="12"/>
      <c r="U214" s="22"/>
      <c r="V214" s="12"/>
      <c r="W214" s="12"/>
      <c r="X214" s="12"/>
      <c r="Y214" s="12"/>
      <c r="Z214" s="12"/>
      <c r="AA214" s="12"/>
      <c r="AB214" s="12"/>
    </row>
    <row r="215" spans="1:28" s="18" customFormat="1" ht="15">
      <c r="A215" s="12"/>
      <c r="B215" s="12"/>
      <c r="C215" s="12"/>
      <c r="D215" s="12"/>
      <c r="E215" s="12"/>
      <c r="F215" s="16"/>
      <c r="G215" s="16"/>
      <c r="H215" s="12"/>
      <c r="I215" s="12"/>
      <c r="J215" s="12"/>
      <c r="K215" s="12"/>
      <c r="L215" s="17"/>
      <c r="M215" s="12"/>
      <c r="N215" s="12"/>
      <c r="O215" s="12"/>
      <c r="P215" s="12"/>
      <c r="Q215" s="12"/>
      <c r="R215" s="20"/>
      <c r="S215" s="17"/>
      <c r="T215" s="12"/>
      <c r="U215" s="16"/>
      <c r="V215" s="12"/>
      <c r="W215" s="12"/>
      <c r="X215" s="17"/>
      <c r="Y215" s="24"/>
      <c r="Z215" s="12"/>
      <c r="AA215" s="12"/>
      <c r="AB215" s="12"/>
    </row>
    <row r="216" spans="1:28" s="18" customFormat="1" ht="13.5">
      <c r="A216" s="12"/>
      <c r="B216" s="12"/>
      <c r="C216" s="12"/>
      <c r="D216" s="12"/>
      <c r="E216" s="12"/>
      <c r="F216" s="16"/>
      <c r="G216" s="16"/>
      <c r="H216" s="17"/>
      <c r="I216" s="12"/>
      <c r="J216" s="17"/>
      <c r="K216" s="12"/>
      <c r="L216" s="12"/>
      <c r="M216" s="12"/>
      <c r="N216" s="12"/>
      <c r="O216" s="12"/>
      <c r="P216" s="12"/>
      <c r="Q216" s="12"/>
      <c r="R216" s="20"/>
      <c r="S216" s="17"/>
      <c r="T216" s="12"/>
      <c r="U216" s="16"/>
      <c r="V216" s="12"/>
      <c r="W216" s="12"/>
      <c r="X216" s="17"/>
      <c r="Y216" s="17"/>
      <c r="Z216" s="12"/>
      <c r="AA216" s="12"/>
      <c r="AB216" s="12"/>
    </row>
    <row r="217" spans="1:28" s="18" customFormat="1" ht="13.5">
      <c r="A217" s="12"/>
      <c r="B217" s="12"/>
      <c r="C217" s="12"/>
      <c r="D217" s="12"/>
      <c r="E217" s="12"/>
      <c r="F217" s="16"/>
      <c r="G217" s="16"/>
      <c r="H217" s="17"/>
      <c r="I217" s="12"/>
      <c r="J217" s="12"/>
      <c r="K217" s="12"/>
      <c r="L217" s="12"/>
      <c r="M217" s="12"/>
      <c r="N217" s="12"/>
      <c r="O217" s="12"/>
      <c r="P217" s="12"/>
      <c r="Q217" s="12"/>
      <c r="R217" s="20"/>
      <c r="S217" s="17"/>
      <c r="T217" s="12"/>
      <c r="U217" s="22"/>
      <c r="V217" s="12"/>
      <c r="W217" s="12"/>
      <c r="X217" s="17"/>
      <c r="Y217" s="12"/>
      <c r="Z217" s="17"/>
      <c r="AA217" s="12"/>
      <c r="AB217" s="12"/>
    </row>
    <row r="218" spans="1:28" s="18" customFormat="1" ht="13.5">
      <c r="A218" s="12"/>
      <c r="B218" s="12"/>
      <c r="C218" s="12"/>
      <c r="D218" s="12"/>
      <c r="E218" s="12"/>
      <c r="F218" s="16"/>
      <c r="G218" s="16"/>
      <c r="H218" s="17"/>
      <c r="I218" s="12"/>
      <c r="J218" s="17"/>
      <c r="K218" s="12"/>
      <c r="L218" s="12"/>
      <c r="M218" s="12"/>
      <c r="N218" s="12"/>
      <c r="O218" s="12"/>
      <c r="P218" s="12"/>
      <c r="Q218" s="12"/>
      <c r="R218" s="20"/>
      <c r="S218" s="17"/>
      <c r="T218" s="12"/>
      <c r="U218" s="16"/>
      <c r="V218" s="12"/>
      <c r="W218" s="12"/>
      <c r="X218" s="17"/>
      <c r="Y218" s="17"/>
      <c r="Z218" s="12"/>
      <c r="AA218" s="12"/>
      <c r="AB218" s="12"/>
    </row>
    <row r="219" spans="1:28" s="18" customFormat="1" ht="13.5">
      <c r="A219" s="12"/>
      <c r="B219" s="12"/>
      <c r="C219" s="12"/>
      <c r="D219" s="12"/>
      <c r="E219" s="12"/>
      <c r="F219" s="16"/>
      <c r="G219" s="22"/>
      <c r="H219" s="12"/>
      <c r="I219" s="12"/>
      <c r="J219" s="12"/>
      <c r="K219" s="12"/>
      <c r="L219" s="17"/>
      <c r="M219" s="12"/>
      <c r="N219" s="12"/>
      <c r="O219" s="12"/>
      <c r="P219" s="12"/>
      <c r="Q219" s="12"/>
      <c r="R219" s="20"/>
      <c r="S219" s="17"/>
      <c r="T219" s="12"/>
      <c r="U219" s="22"/>
      <c r="V219" s="12"/>
      <c r="W219" s="12"/>
      <c r="X219" s="12"/>
      <c r="Y219" s="12"/>
      <c r="Z219" s="12"/>
      <c r="AA219" s="12"/>
      <c r="AB219" s="12"/>
    </row>
    <row r="220" spans="1:28" s="18" customFormat="1" ht="13.5">
      <c r="A220" s="12"/>
      <c r="B220" s="12"/>
      <c r="C220" s="12"/>
      <c r="D220" s="12"/>
      <c r="E220" s="12"/>
      <c r="F220" s="16"/>
      <c r="G220" s="16"/>
      <c r="H220" s="17"/>
      <c r="I220" s="12"/>
      <c r="J220" s="12"/>
      <c r="K220" s="12"/>
      <c r="L220" s="12"/>
      <c r="M220" s="12"/>
      <c r="N220" s="12"/>
      <c r="O220" s="12"/>
      <c r="P220" s="12"/>
      <c r="Q220" s="12"/>
      <c r="R220" s="20"/>
      <c r="S220" s="17"/>
      <c r="T220" s="17"/>
      <c r="U220" s="16"/>
      <c r="V220" s="12"/>
      <c r="W220" s="12"/>
      <c r="X220" s="17"/>
      <c r="Y220" s="17"/>
      <c r="Z220" s="12"/>
      <c r="AA220" s="12"/>
      <c r="AB220" s="12"/>
    </row>
    <row r="221" spans="1:28" s="18" customFormat="1" ht="13.5">
      <c r="A221" s="12"/>
      <c r="B221" s="12"/>
      <c r="C221" s="12"/>
      <c r="D221" s="12"/>
      <c r="E221" s="12"/>
      <c r="F221" s="16"/>
      <c r="G221" s="22"/>
      <c r="H221" s="12"/>
      <c r="I221" s="12"/>
      <c r="J221" s="17"/>
      <c r="K221" s="12"/>
      <c r="L221" s="12"/>
      <c r="M221" s="12"/>
      <c r="N221" s="12"/>
      <c r="O221" s="12"/>
      <c r="P221" s="12"/>
      <c r="Q221" s="12"/>
      <c r="R221" s="20"/>
      <c r="S221" s="17"/>
      <c r="T221" s="12"/>
      <c r="U221" s="22"/>
      <c r="V221" s="12"/>
      <c r="W221" s="12"/>
      <c r="X221" s="12"/>
      <c r="Y221" s="12"/>
      <c r="Z221" s="12"/>
      <c r="AA221" s="12"/>
      <c r="AB221" s="12"/>
    </row>
    <row r="222" spans="1:28" s="18" customFormat="1" ht="13.5">
      <c r="A222" s="12"/>
      <c r="B222" s="12"/>
      <c r="C222" s="12"/>
      <c r="D222" s="12"/>
      <c r="E222" s="12"/>
      <c r="F222" s="22"/>
      <c r="G222" s="22"/>
      <c r="H222" s="17"/>
      <c r="I222" s="12"/>
      <c r="J222" s="12"/>
      <c r="K222" s="12"/>
      <c r="L222" s="12"/>
      <c r="M222" s="12"/>
      <c r="N222" s="12"/>
      <c r="O222" s="12"/>
      <c r="P222" s="12"/>
      <c r="Q222" s="12"/>
      <c r="R222" s="20"/>
      <c r="S222" s="17"/>
      <c r="T222" s="17"/>
      <c r="U222" s="16"/>
      <c r="V222" s="12"/>
      <c r="W222" s="12"/>
      <c r="X222" s="17"/>
      <c r="Y222" s="17"/>
      <c r="Z222" s="12"/>
      <c r="AA222" s="12"/>
      <c r="AB222" s="12"/>
    </row>
    <row r="223" spans="1:28" s="18" customFormat="1" ht="13.5">
      <c r="A223" s="12"/>
      <c r="B223" s="12"/>
      <c r="C223" s="12"/>
      <c r="D223" s="12"/>
      <c r="E223" s="12"/>
      <c r="F223" s="22"/>
      <c r="G223" s="22"/>
      <c r="H223" s="17"/>
      <c r="I223" s="12"/>
      <c r="J223" s="12"/>
      <c r="K223" s="12"/>
      <c r="L223" s="12"/>
      <c r="M223" s="12"/>
      <c r="N223" s="12"/>
      <c r="O223" s="12"/>
      <c r="P223" s="12"/>
      <c r="Q223" s="12"/>
      <c r="R223" s="20"/>
      <c r="S223" s="17"/>
      <c r="T223" s="12"/>
      <c r="U223" s="22"/>
      <c r="V223" s="12"/>
      <c r="W223" s="12"/>
      <c r="X223" s="12"/>
      <c r="Y223" s="12"/>
      <c r="Z223" s="12"/>
      <c r="AA223" s="12"/>
      <c r="AB223" s="12"/>
    </row>
    <row r="224" spans="1:28" s="18" customFormat="1" ht="13.5">
      <c r="A224" s="12"/>
      <c r="B224" s="12"/>
      <c r="C224" s="12"/>
      <c r="D224" s="12"/>
      <c r="E224" s="12"/>
      <c r="F224" s="16"/>
      <c r="G224" s="2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20"/>
      <c r="S224" s="17"/>
      <c r="T224" s="12"/>
      <c r="U224" s="16"/>
      <c r="V224" s="12"/>
      <c r="W224" s="12"/>
      <c r="X224" s="17"/>
      <c r="Y224" s="17"/>
      <c r="Z224" s="12"/>
      <c r="AA224" s="12"/>
      <c r="AB224" s="12"/>
    </row>
    <row r="225" spans="1:28" s="18" customFormat="1" ht="13.5">
      <c r="A225" s="12"/>
      <c r="B225" s="12"/>
      <c r="C225" s="12"/>
      <c r="D225" s="12"/>
      <c r="E225" s="12"/>
      <c r="F225" s="16"/>
      <c r="G225" s="16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20"/>
      <c r="S225" s="17"/>
      <c r="T225" s="12"/>
      <c r="U225" s="16"/>
      <c r="V225" s="12"/>
      <c r="W225" s="12"/>
      <c r="X225" s="17"/>
      <c r="Y225" s="17"/>
      <c r="Z225" s="12"/>
      <c r="AA225" s="12"/>
      <c r="AB225" s="12"/>
    </row>
    <row r="226" spans="1:28" s="18" customFormat="1" ht="13.5">
      <c r="A226" s="12"/>
      <c r="B226" s="12"/>
      <c r="C226" s="12"/>
      <c r="D226" s="12"/>
      <c r="E226" s="12"/>
      <c r="F226" s="22"/>
      <c r="G226" s="16"/>
      <c r="H226" s="17"/>
      <c r="I226" s="12"/>
      <c r="J226" s="12"/>
      <c r="K226" s="12"/>
      <c r="L226" s="12"/>
      <c r="M226" s="12"/>
      <c r="N226" s="12"/>
      <c r="O226" s="12"/>
      <c r="P226" s="12"/>
      <c r="Q226" s="12"/>
      <c r="R226" s="20"/>
      <c r="S226" s="17"/>
      <c r="T226" s="12"/>
      <c r="U226" s="22"/>
      <c r="V226" s="12"/>
      <c r="W226" s="12"/>
      <c r="X226" s="12"/>
      <c r="Y226" s="12"/>
      <c r="Z226" s="12"/>
      <c r="AA226" s="12"/>
      <c r="AB226" s="12"/>
    </row>
    <row r="227" spans="1:28" s="18" customFormat="1" ht="13.5">
      <c r="A227" s="12"/>
      <c r="B227" s="12"/>
      <c r="C227" s="12"/>
      <c r="D227" s="12"/>
      <c r="E227" s="12"/>
      <c r="F227" s="16"/>
      <c r="G227" s="16"/>
      <c r="H227" s="17"/>
      <c r="I227" s="12"/>
      <c r="J227" s="12"/>
      <c r="K227" s="12"/>
      <c r="L227" s="12"/>
      <c r="M227" s="12"/>
      <c r="N227" s="12"/>
      <c r="O227" s="12"/>
      <c r="P227" s="12"/>
      <c r="Q227" s="12"/>
      <c r="R227" s="20"/>
      <c r="S227" s="17"/>
      <c r="T227" s="12"/>
      <c r="U227" s="16"/>
      <c r="V227" s="12"/>
      <c r="W227" s="12"/>
      <c r="X227" s="17"/>
      <c r="Y227" s="17"/>
      <c r="Z227" s="12"/>
      <c r="AA227" s="12"/>
      <c r="AB227" s="12"/>
    </row>
    <row r="228" spans="1:28" s="18" customFormat="1" ht="13.5">
      <c r="A228" s="12"/>
      <c r="B228" s="12"/>
      <c r="C228" s="12"/>
      <c r="D228" s="12"/>
      <c r="E228" s="12"/>
      <c r="F228" s="16"/>
      <c r="G228" s="2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20"/>
      <c r="S228" s="17"/>
      <c r="T228" s="12"/>
      <c r="U228" s="16"/>
      <c r="V228" s="12"/>
      <c r="W228" s="12"/>
      <c r="X228" s="17"/>
      <c r="Y228" s="17"/>
      <c r="Z228" s="12"/>
      <c r="AA228" s="12"/>
      <c r="AB228" s="12"/>
    </row>
    <row r="229" spans="1:28" s="18" customFormat="1" ht="13.5">
      <c r="A229" s="12"/>
      <c r="B229" s="12"/>
      <c r="C229" s="12"/>
      <c r="D229" s="12"/>
      <c r="E229" s="12"/>
      <c r="F229" s="22"/>
      <c r="G229" s="22"/>
      <c r="H229" s="12"/>
      <c r="I229" s="12"/>
      <c r="J229" s="12"/>
      <c r="K229" s="12"/>
      <c r="L229" s="17"/>
      <c r="M229" s="12"/>
      <c r="N229" s="12"/>
      <c r="O229" s="12"/>
      <c r="P229" s="12"/>
      <c r="Q229" s="12"/>
      <c r="R229" s="20"/>
      <c r="S229" s="17"/>
      <c r="T229" s="12"/>
      <c r="U229" s="22"/>
      <c r="V229" s="12"/>
      <c r="W229" s="12"/>
      <c r="X229" s="12"/>
      <c r="Y229" s="12"/>
      <c r="Z229" s="12"/>
      <c r="AA229" s="12"/>
      <c r="AB229" s="12"/>
    </row>
    <row r="230" spans="1:28" s="18" customFormat="1" ht="13.5">
      <c r="A230" s="12"/>
      <c r="B230" s="12"/>
      <c r="C230" s="12"/>
      <c r="D230" s="12"/>
      <c r="E230" s="12"/>
      <c r="F230" s="16"/>
      <c r="G230" s="16"/>
      <c r="H230" s="12"/>
      <c r="I230" s="12"/>
      <c r="J230" s="12"/>
      <c r="K230" s="12"/>
      <c r="L230" s="17"/>
      <c r="M230" s="12"/>
      <c r="N230" s="12"/>
      <c r="O230" s="12"/>
      <c r="P230" s="12"/>
      <c r="Q230" s="12"/>
      <c r="R230" s="20"/>
      <c r="S230" s="17"/>
      <c r="T230" s="12"/>
      <c r="U230" s="16"/>
      <c r="V230" s="12"/>
      <c r="W230" s="12"/>
      <c r="X230" s="17"/>
      <c r="Y230" s="17"/>
      <c r="Z230" s="12"/>
      <c r="AA230" s="12"/>
      <c r="AB230" s="12"/>
    </row>
    <row r="231" spans="1:28" s="18" customFormat="1" ht="13.5">
      <c r="A231" s="12"/>
      <c r="B231" s="12"/>
      <c r="C231" s="12"/>
      <c r="D231" s="12"/>
      <c r="E231" s="12"/>
      <c r="F231" s="16"/>
      <c r="G231" s="16"/>
      <c r="H231" s="17"/>
      <c r="I231" s="12"/>
      <c r="J231" s="12"/>
      <c r="K231" s="12"/>
      <c r="L231" s="12"/>
      <c r="M231" s="12"/>
      <c r="N231" s="12"/>
      <c r="O231" s="12"/>
      <c r="P231" s="12"/>
      <c r="Q231" s="12"/>
      <c r="R231" s="20"/>
      <c r="S231" s="17"/>
      <c r="T231" s="12"/>
      <c r="U231" s="16"/>
      <c r="V231" s="12"/>
      <c r="W231" s="12"/>
      <c r="X231" s="17"/>
      <c r="Y231" s="17"/>
      <c r="Z231" s="12"/>
      <c r="AA231" s="12"/>
      <c r="AB231" s="12"/>
    </row>
    <row r="232" spans="1:28" s="18" customFormat="1" ht="13.5">
      <c r="A232" s="12"/>
      <c r="B232" s="12"/>
      <c r="C232" s="12"/>
      <c r="D232" s="12"/>
      <c r="E232" s="12"/>
      <c r="F232" s="22"/>
      <c r="G232" s="16"/>
      <c r="H232" s="17"/>
      <c r="I232" s="12"/>
      <c r="J232" s="12"/>
      <c r="K232" s="12"/>
      <c r="L232" s="12"/>
      <c r="M232" s="12"/>
      <c r="N232" s="12"/>
      <c r="O232" s="12"/>
      <c r="P232" s="12"/>
      <c r="Q232" s="12"/>
      <c r="R232" s="20"/>
      <c r="S232" s="17"/>
      <c r="T232" s="12"/>
      <c r="U232" s="16"/>
      <c r="V232" s="12"/>
      <c r="W232" s="12"/>
      <c r="X232" s="17"/>
      <c r="Y232" s="17"/>
      <c r="Z232" s="12"/>
      <c r="AA232" s="12"/>
      <c r="AB232" s="12"/>
    </row>
    <row r="233" spans="1:28" s="18" customFormat="1" ht="13.5">
      <c r="A233" s="12"/>
      <c r="B233" s="12"/>
      <c r="C233" s="12"/>
      <c r="D233" s="12"/>
      <c r="E233" s="12"/>
      <c r="F233" s="16"/>
      <c r="G233" s="16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20"/>
      <c r="S233" s="17"/>
      <c r="T233" s="12"/>
      <c r="U233" s="16"/>
      <c r="V233" s="12"/>
      <c r="W233" s="12"/>
      <c r="X233" s="17"/>
      <c r="Y233" s="17"/>
      <c r="Z233" s="12"/>
      <c r="AA233" s="12"/>
      <c r="AB233" s="12"/>
    </row>
    <row r="234" spans="1:28" s="18" customFormat="1" ht="13.5">
      <c r="A234" s="12"/>
      <c r="B234" s="12"/>
      <c r="C234" s="12"/>
      <c r="D234" s="12"/>
      <c r="E234" s="12"/>
      <c r="F234" s="22"/>
      <c r="G234" s="2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20"/>
      <c r="S234" s="17"/>
      <c r="T234" s="12"/>
      <c r="U234" s="22"/>
      <c r="V234" s="12"/>
      <c r="W234" s="12"/>
      <c r="X234" s="12"/>
      <c r="Y234" s="12"/>
      <c r="Z234" s="12"/>
      <c r="AA234" s="12"/>
      <c r="AB234" s="12"/>
    </row>
    <row r="235" spans="1:28" s="18" customFormat="1" ht="13.5">
      <c r="A235" s="12"/>
      <c r="B235" s="12"/>
      <c r="C235" s="12"/>
      <c r="D235" s="12"/>
      <c r="E235" s="12"/>
      <c r="F235" s="16"/>
      <c r="G235" s="16"/>
      <c r="H235" s="12"/>
      <c r="I235" s="17"/>
      <c r="J235" s="12"/>
      <c r="K235" s="12"/>
      <c r="L235" s="12"/>
      <c r="M235" s="12"/>
      <c r="N235" s="12"/>
      <c r="O235" s="12"/>
      <c r="P235" s="12"/>
      <c r="Q235" s="12"/>
      <c r="R235" s="20"/>
      <c r="S235" s="17"/>
      <c r="T235" s="12"/>
      <c r="U235" s="22"/>
      <c r="V235" s="12"/>
      <c r="W235" s="12"/>
      <c r="X235" s="12"/>
      <c r="Y235" s="17"/>
      <c r="Z235" s="12"/>
      <c r="AA235" s="12"/>
      <c r="AB235" s="12"/>
    </row>
    <row r="236" spans="1:28" s="18" customFormat="1" ht="13.5">
      <c r="A236" s="12"/>
      <c r="B236" s="12"/>
      <c r="C236" s="12"/>
      <c r="D236" s="12"/>
      <c r="E236" s="12"/>
      <c r="F236" s="16"/>
      <c r="G236" s="2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20"/>
      <c r="S236" s="17"/>
      <c r="T236" s="12"/>
      <c r="U236" s="16"/>
      <c r="V236" s="12"/>
      <c r="W236" s="12"/>
      <c r="X236" s="17"/>
      <c r="Y236" s="17"/>
      <c r="Z236" s="12"/>
      <c r="AA236" s="12"/>
      <c r="AB236" s="12"/>
    </row>
    <row r="237" spans="1:28" s="18" customFormat="1" ht="15">
      <c r="A237" s="12"/>
      <c r="B237" s="12"/>
      <c r="C237" s="12"/>
      <c r="D237" s="12"/>
      <c r="E237" s="12"/>
      <c r="F237" s="16"/>
      <c r="G237" s="16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20"/>
      <c r="S237" s="17"/>
      <c r="T237" s="12"/>
      <c r="U237" s="16"/>
      <c r="V237" s="12"/>
      <c r="W237" s="12"/>
      <c r="X237" s="17"/>
      <c r="Y237" s="24"/>
      <c r="Z237" s="12"/>
      <c r="AA237" s="12"/>
      <c r="AB237" s="12"/>
    </row>
    <row r="238" spans="1:28" s="18" customFormat="1" ht="13.5">
      <c r="A238" s="12"/>
      <c r="B238" s="12"/>
      <c r="C238" s="12"/>
      <c r="D238" s="12"/>
      <c r="E238" s="12"/>
      <c r="F238" s="16"/>
      <c r="G238" s="2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20"/>
      <c r="S238" s="17"/>
      <c r="T238" s="12"/>
      <c r="U238" s="16"/>
      <c r="V238" s="12"/>
      <c r="W238" s="12"/>
      <c r="X238" s="12"/>
      <c r="Y238" s="17"/>
      <c r="Z238" s="12"/>
      <c r="AA238" s="12"/>
      <c r="AB238" s="12"/>
    </row>
    <row r="239" spans="1:28" s="18" customFormat="1" ht="15.75">
      <c r="A239" s="12"/>
      <c r="B239" s="12"/>
      <c r="C239" s="12"/>
      <c r="D239" s="12"/>
      <c r="E239" s="12"/>
      <c r="F239" s="16"/>
      <c r="G239" s="16"/>
      <c r="H239" s="17"/>
      <c r="I239" s="12"/>
      <c r="J239" s="17"/>
      <c r="K239" s="12"/>
      <c r="L239" s="12"/>
      <c r="M239" s="12"/>
      <c r="N239" s="12"/>
      <c r="O239" s="12"/>
      <c r="P239" s="12"/>
      <c r="Q239" s="12"/>
      <c r="R239" s="20"/>
      <c r="S239" s="17"/>
      <c r="T239" s="12"/>
      <c r="U239" s="16"/>
      <c r="V239" s="12"/>
      <c r="W239" s="12"/>
      <c r="X239" s="17"/>
      <c r="Y239" s="23"/>
      <c r="Z239" s="12"/>
      <c r="AA239" s="12"/>
      <c r="AB239" s="12"/>
    </row>
    <row r="240" spans="1:28" s="18" customFormat="1" ht="13.5">
      <c r="A240" s="12"/>
      <c r="B240" s="12"/>
      <c r="C240" s="12"/>
      <c r="D240" s="12"/>
      <c r="E240" s="12"/>
      <c r="F240" s="22"/>
      <c r="G240" s="16"/>
      <c r="H240" s="17"/>
      <c r="I240" s="12"/>
      <c r="J240" s="12"/>
      <c r="K240" s="12"/>
      <c r="L240" s="12"/>
      <c r="M240" s="12"/>
      <c r="N240" s="12"/>
      <c r="O240" s="12"/>
      <c r="P240" s="12"/>
      <c r="Q240" s="12"/>
      <c r="R240" s="20"/>
      <c r="S240" s="17"/>
      <c r="T240" s="12"/>
      <c r="U240" s="16"/>
      <c r="V240" s="12"/>
      <c r="W240" s="12"/>
      <c r="X240" s="17"/>
      <c r="Y240" s="17"/>
      <c r="Z240" s="12"/>
      <c r="AA240" s="12"/>
      <c r="AB240" s="12"/>
    </row>
    <row r="241" spans="1:28" s="18" customFormat="1" ht="13.5">
      <c r="A241" s="12"/>
      <c r="B241" s="12"/>
      <c r="C241" s="12"/>
      <c r="D241" s="12"/>
      <c r="E241" s="12"/>
      <c r="F241" s="16"/>
      <c r="G241" s="16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20"/>
      <c r="S241" s="17"/>
      <c r="T241" s="12"/>
      <c r="U241" s="16"/>
      <c r="V241" s="12"/>
      <c r="W241" s="12"/>
      <c r="X241" s="17"/>
      <c r="Y241" s="17"/>
      <c r="Z241" s="12"/>
      <c r="AA241" s="12"/>
      <c r="AB241" s="12"/>
    </row>
    <row r="242" spans="1:28" s="18" customFormat="1" ht="13.5">
      <c r="A242" s="12"/>
      <c r="B242" s="12"/>
      <c r="C242" s="12"/>
      <c r="D242" s="12"/>
      <c r="E242" s="12"/>
      <c r="F242" s="16"/>
      <c r="G242" s="2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20"/>
      <c r="S242" s="17"/>
      <c r="T242" s="12"/>
      <c r="U242" s="16"/>
      <c r="V242" s="12"/>
      <c r="W242" s="12"/>
      <c r="X242" s="12"/>
      <c r="Y242" s="17"/>
      <c r="Z242" s="12"/>
      <c r="AA242" s="12"/>
      <c r="AB242" s="12"/>
    </row>
    <row r="243" spans="1:28" s="18" customFormat="1" ht="13.5">
      <c r="A243" s="12"/>
      <c r="B243" s="12"/>
      <c r="C243" s="12"/>
      <c r="D243" s="12"/>
      <c r="E243" s="12"/>
      <c r="F243" s="16"/>
      <c r="G243" s="16"/>
      <c r="H243" s="17"/>
      <c r="I243" s="12"/>
      <c r="J243" s="12"/>
      <c r="K243" s="12"/>
      <c r="L243" s="12"/>
      <c r="M243" s="12"/>
      <c r="N243" s="12"/>
      <c r="O243" s="12"/>
      <c r="P243" s="12"/>
      <c r="Q243" s="12"/>
      <c r="R243" s="20"/>
      <c r="S243" s="17"/>
      <c r="T243" s="12"/>
      <c r="U243" s="16"/>
      <c r="V243" s="12"/>
      <c r="W243" s="12"/>
      <c r="X243" s="17"/>
      <c r="Y243" s="17"/>
      <c r="Z243" s="12"/>
      <c r="AA243" s="12"/>
      <c r="AB243" s="12"/>
    </row>
    <row r="244" spans="1:28" s="18" customFormat="1" ht="13.5">
      <c r="A244" s="12"/>
      <c r="B244" s="12"/>
      <c r="C244" s="12"/>
      <c r="D244" s="12"/>
      <c r="E244" s="12"/>
      <c r="F244" s="22"/>
      <c r="G244" s="16"/>
      <c r="H244" s="17"/>
      <c r="I244" s="12"/>
      <c r="J244" s="12"/>
      <c r="K244" s="12"/>
      <c r="L244" s="12"/>
      <c r="M244" s="12"/>
      <c r="N244" s="12"/>
      <c r="O244" s="12"/>
      <c r="P244" s="12"/>
      <c r="Q244" s="12"/>
      <c r="R244" s="20"/>
      <c r="S244" s="17"/>
      <c r="T244" s="12"/>
      <c r="U244" s="16"/>
      <c r="V244" s="12"/>
      <c r="W244" s="12"/>
      <c r="X244" s="17"/>
      <c r="Y244" s="17"/>
      <c r="Z244" s="12"/>
      <c r="AA244" s="12"/>
      <c r="AB244" s="12"/>
    </row>
    <row r="245" spans="1:28" s="18" customFormat="1" ht="13.5">
      <c r="A245" s="12"/>
      <c r="B245" s="12"/>
      <c r="C245" s="12"/>
      <c r="D245" s="12"/>
      <c r="E245" s="12"/>
      <c r="F245" s="16"/>
      <c r="G245" s="2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20"/>
      <c r="S245" s="17"/>
      <c r="T245" s="12"/>
      <c r="U245" s="16"/>
      <c r="V245" s="12"/>
      <c r="W245" s="12"/>
      <c r="X245" s="17"/>
      <c r="Y245" s="17"/>
      <c r="Z245" s="12"/>
      <c r="AA245" s="12"/>
      <c r="AB245" s="12"/>
    </row>
    <row r="246" spans="1:28" s="18" customFormat="1" ht="13.5">
      <c r="A246" s="12"/>
      <c r="B246" s="12"/>
      <c r="C246" s="12"/>
      <c r="D246" s="12"/>
      <c r="E246" s="12"/>
      <c r="F246" s="22"/>
      <c r="G246" s="22"/>
      <c r="H246" s="12"/>
      <c r="I246" s="12"/>
      <c r="J246" s="12"/>
      <c r="K246" s="12"/>
      <c r="L246" s="17"/>
      <c r="M246" s="12"/>
      <c r="N246" s="12"/>
      <c r="O246" s="12"/>
      <c r="P246" s="12"/>
      <c r="Q246" s="12"/>
      <c r="R246" s="20"/>
      <c r="S246" s="17"/>
      <c r="T246" s="12"/>
      <c r="U246" s="22"/>
      <c r="V246" s="12"/>
      <c r="W246" s="12"/>
      <c r="X246" s="12"/>
      <c r="Y246" s="12"/>
      <c r="Z246" s="12"/>
      <c r="AA246" s="12"/>
      <c r="AB246" s="12"/>
    </row>
    <row r="247" spans="1:28" s="18" customFormat="1" ht="13.5">
      <c r="A247" s="12"/>
      <c r="B247" s="12"/>
      <c r="C247" s="12"/>
      <c r="D247" s="12"/>
      <c r="E247" s="12"/>
      <c r="F247" s="22"/>
      <c r="G247" s="2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20"/>
      <c r="S247" s="17"/>
      <c r="T247" s="12"/>
      <c r="U247" s="22"/>
      <c r="V247" s="12"/>
      <c r="W247" s="12"/>
      <c r="X247" s="12"/>
      <c r="Y247" s="12"/>
      <c r="Z247" s="12"/>
      <c r="AA247" s="12"/>
      <c r="AB247" s="12"/>
    </row>
    <row r="248" spans="1:28" s="18" customFormat="1" ht="13.5">
      <c r="A248" s="12"/>
      <c r="B248" s="12"/>
      <c r="C248" s="12"/>
      <c r="D248" s="12"/>
      <c r="E248" s="12"/>
      <c r="F248" s="22"/>
      <c r="G248" s="2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20"/>
      <c r="S248" s="17"/>
      <c r="T248" s="12"/>
      <c r="U248" s="22"/>
      <c r="V248" s="12"/>
      <c r="W248" s="12"/>
      <c r="X248" s="12"/>
      <c r="Y248" s="12"/>
      <c r="Z248" s="12"/>
      <c r="AA248" s="12"/>
      <c r="AB248" s="12"/>
    </row>
    <row r="249" spans="1:28" s="18" customFormat="1" ht="13.5">
      <c r="A249" s="12"/>
      <c r="B249" s="12"/>
      <c r="C249" s="12"/>
      <c r="D249" s="12"/>
      <c r="E249" s="12"/>
      <c r="F249" s="16"/>
      <c r="G249" s="16"/>
      <c r="H249" s="12"/>
      <c r="I249" s="12"/>
      <c r="J249" s="12"/>
      <c r="K249" s="12"/>
      <c r="L249" s="17"/>
      <c r="M249" s="12"/>
      <c r="N249" s="12"/>
      <c r="O249" s="12"/>
      <c r="P249" s="12"/>
      <c r="Q249" s="12"/>
      <c r="R249" s="20"/>
      <c r="S249" s="17"/>
      <c r="T249" s="12"/>
      <c r="U249" s="16"/>
      <c r="V249" s="12"/>
      <c r="W249" s="17"/>
      <c r="X249" s="17"/>
      <c r="Y249" s="17"/>
      <c r="Z249" s="12"/>
      <c r="AA249" s="12"/>
      <c r="AB249" s="12"/>
    </row>
    <row r="250" spans="1:28" s="18" customFormat="1" ht="13.5">
      <c r="A250" s="12"/>
      <c r="B250" s="12"/>
      <c r="C250" s="12"/>
      <c r="D250" s="12"/>
      <c r="E250" s="12"/>
      <c r="F250" s="16"/>
      <c r="G250" s="16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20"/>
      <c r="S250" s="17"/>
      <c r="T250" s="12"/>
      <c r="U250" s="16"/>
      <c r="V250" s="12"/>
      <c r="W250" s="12"/>
      <c r="X250" s="17"/>
      <c r="Y250" s="17"/>
      <c r="Z250" s="12"/>
      <c r="AA250" s="12"/>
      <c r="AB250" s="12"/>
    </row>
    <row r="251" spans="1:28" s="18" customFormat="1" ht="13.5">
      <c r="A251" s="12"/>
      <c r="B251" s="12"/>
      <c r="C251" s="12"/>
      <c r="D251" s="12"/>
      <c r="E251" s="12"/>
      <c r="F251" s="16"/>
      <c r="G251" s="16"/>
      <c r="H251" s="12"/>
      <c r="I251" s="12"/>
      <c r="J251" s="12"/>
      <c r="K251" s="12"/>
      <c r="L251" s="17"/>
      <c r="M251" s="12"/>
      <c r="N251" s="12"/>
      <c r="O251" s="12"/>
      <c r="P251" s="12"/>
      <c r="Q251" s="12"/>
      <c r="R251" s="20"/>
      <c r="S251" s="17"/>
      <c r="T251" s="12"/>
      <c r="U251" s="16"/>
      <c r="V251" s="12"/>
      <c r="W251" s="12"/>
      <c r="X251" s="17"/>
      <c r="Y251" s="17"/>
      <c r="Z251" s="12"/>
      <c r="AA251" s="12"/>
      <c r="AB251" s="12"/>
    </row>
    <row r="252" spans="1:28" s="18" customFormat="1" ht="13.5">
      <c r="A252" s="12"/>
      <c r="B252" s="12"/>
      <c r="C252" s="12"/>
      <c r="D252" s="12"/>
      <c r="E252" s="12"/>
      <c r="F252" s="16"/>
      <c r="G252" s="2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20"/>
      <c r="S252" s="17"/>
      <c r="T252" s="12"/>
      <c r="U252" s="16"/>
      <c r="V252" s="12"/>
      <c r="W252" s="12"/>
      <c r="X252" s="17"/>
      <c r="Y252" s="17"/>
      <c r="Z252" s="12"/>
      <c r="AA252" s="12"/>
      <c r="AB252" s="12"/>
    </row>
    <row r="253" spans="1:28" s="18" customFormat="1" ht="13.5">
      <c r="A253" s="12"/>
      <c r="B253" s="12"/>
      <c r="C253" s="12"/>
      <c r="D253" s="12"/>
      <c r="E253" s="12"/>
      <c r="F253" s="16"/>
      <c r="G253" s="2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20"/>
      <c r="S253" s="17"/>
      <c r="T253" s="12"/>
      <c r="U253" s="16"/>
      <c r="V253" s="12"/>
      <c r="W253" s="12"/>
      <c r="X253" s="17"/>
      <c r="Y253" s="17"/>
      <c r="Z253" s="12"/>
      <c r="AA253" s="12"/>
      <c r="AB253" s="12"/>
    </row>
    <row r="254" spans="1:28" s="18" customFormat="1" ht="13.5">
      <c r="A254" s="12"/>
      <c r="B254" s="12"/>
      <c r="C254" s="12"/>
      <c r="D254" s="12"/>
      <c r="E254" s="12"/>
      <c r="F254" s="16"/>
      <c r="G254" s="22"/>
      <c r="H254" s="17"/>
      <c r="I254" s="12"/>
      <c r="J254" s="12"/>
      <c r="K254" s="12"/>
      <c r="L254" s="12"/>
      <c r="M254" s="12"/>
      <c r="N254" s="12"/>
      <c r="O254" s="12"/>
      <c r="P254" s="12"/>
      <c r="Q254" s="12"/>
      <c r="R254" s="20"/>
      <c r="S254" s="17"/>
      <c r="T254" s="12"/>
      <c r="U254" s="16"/>
      <c r="V254" s="12"/>
      <c r="W254" s="12"/>
      <c r="X254" s="17"/>
      <c r="Y254" s="17"/>
      <c r="Z254" s="12"/>
      <c r="AA254" s="12"/>
      <c r="AB254" s="12"/>
    </row>
    <row r="255" spans="1:28" s="18" customFormat="1" ht="13.5">
      <c r="A255" s="12"/>
      <c r="B255" s="12"/>
      <c r="C255" s="12"/>
      <c r="D255" s="12"/>
      <c r="E255" s="12"/>
      <c r="F255" s="16"/>
      <c r="G255" s="22"/>
      <c r="H255" s="17"/>
      <c r="I255" s="12"/>
      <c r="J255" s="12"/>
      <c r="K255" s="12"/>
      <c r="L255" s="12"/>
      <c r="M255" s="12"/>
      <c r="N255" s="12"/>
      <c r="O255" s="12"/>
      <c r="P255" s="12"/>
      <c r="Q255" s="12"/>
      <c r="R255" s="20"/>
      <c r="S255" s="17"/>
      <c r="T255" s="12"/>
      <c r="U255" s="16"/>
      <c r="V255" s="17"/>
      <c r="W255" s="12"/>
      <c r="X255" s="17"/>
      <c r="Y255" s="17"/>
      <c r="Z255" s="12"/>
      <c r="AA255" s="12"/>
      <c r="AB255" s="12"/>
    </row>
    <row r="256" spans="1:28" s="18" customFormat="1" ht="13.5">
      <c r="A256" s="12"/>
      <c r="B256" s="12"/>
      <c r="C256" s="12"/>
      <c r="D256" s="12"/>
      <c r="E256" s="12"/>
      <c r="F256" s="16"/>
      <c r="G256" s="2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20"/>
      <c r="S256" s="17"/>
      <c r="T256" s="12"/>
      <c r="U256" s="16"/>
      <c r="V256" s="12"/>
      <c r="W256" s="12"/>
      <c r="X256" s="12"/>
      <c r="Y256" s="17"/>
      <c r="Z256" s="12"/>
      <c r="AA256" s="12"/>
      <c r="AB256" s="12"/>
    </row>
    <row r="257" spans="1:28" s="18" customFormat="1" ht="13.5">
      <c r="A257" s="12"/>
      <c r="B257" s="12"/>
      <c r="C257" s="12"/>
      <c r="D257" s="12"/>
      <c r="E257" s="12"/>
      <c r="F257" s="16"/>
      <c r="G257" s="22"/>
      <c r="H257" s="12"/>
      <c r="I257" s="17"/>
      <c r="J257" s="12"/>
      <c r="K257" s="12"/>
      <c r="L257" s="12"/>
      <c r="M257" s="12"/>
      <c r="N257" s="12"/>
      <c r="O257" s="12"/>
      <c r="P257" s="12"/>
      <c r="Q257" s="12"/>
      <c r="R257" s="20"/>
      <c r="S257" s="17"/>
      <c r="T257" s="12"/>
      <c r="U257" s="22"/>
      <c r="V257" s="12"/>
      <c r="W257" s="12"/>
      <c r="X257" s="17"/>
      <c r="Y257" s="17"/>
      <c r="Z257" s="12"/>
      <c r="AA257" s="12"/>
      <c r="AB257" s="12"/>
    </row>
    <row r="258" spans="1:28" s="18" customFormat="1" ht="13.5">
      <c r="A258" s="12"/>
      <c r="B258" s="12"/>
      <c r="C258" s="12"/>
      <c r="D258" s="12"/>
      <c r="E258" s="12"/>
      <c r="F258" s="16"/>
      <c r="G258" s="16"/>
      <c r="H258" s="17"/>
      <c r="I258" s="17"/>
      <c r="J258" s="12"/>
      <c r="K258" s="12"/>
      <c r="L258" s="12"/>
      <c r="M258" s="12"/>
      <c r="N258" s="12"/>
      <c r="O258" s="12"/>
      <c r="P258" s="12"/>
      <c r="Q258" s="12"/>
      <c r="R258" s="20"/>
      <c r="S258" s="17"/>
      <c r="T258" s="17"/>
      <c r="U258" s="16"/>
      <c r="V258" s="12"/>
      <c r="W258" s="12"/>
      <c r="X258" s="12"/>
      <c r="Y258" s="17"/>
      <c r="Z258" s="12"/>
      <c r="AA258" s="12"/>
      <c r="AB258" s="12"/>
    </row>
    <row r="259" spans="1:28" s="18" customFormat="1" ht="13.5">
      <c r="A259" s="12"/>
      <c r="B259" s="12"/>
      <c r="C259" s="12"/>
      <c r="D259" s="12"/>
      <c r="E259" s="12"/>
      <c r="F259" s="16"/>
      <c r="G259" s="16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20"/>
      <c r="S259" s="17"/>
      <c r="T259" s="12"/>
      <c r="U259" s="16"/>
      <c r="V259" s="12"/>
      <c r="W259" s="12"/>
      <c r="X259" s="17"/>
      <c r="Y259" s="17"/>
      <c r="Z259" s="12"/>
      <c r="AA259" s="12"/>
      <c r="AB259" s="12"/>
    </row>
    <row r="260" spans="1:28" s="18" customFormat="1" ht="13.5">
      <c r="A260" s="12"/>
      <c r="B260" s="12"/>
      <c r="C260" s="12"/>
      <c r="D260" s="12"/>
      <c r="E260" s="12"/>
      <c r="F260" s="16"/>
      <c r="G260" s="2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20"/>
      <c r="S260" s="17"/>
      <c r="T260" s="12"/>
      <c r="U260" s="22"/>
      <c r="V260" s="12"/>
      <c r="W260" s="12"/>
      <c r="X260" s="12"/>
      <c r="Y260" s="12"/>
      <c r="Z260" s="17"/>
      <c r="AA260" s="12"/>
      <c r="AB260" s="12"/>
    </row>
    <row r="261" spans="1:28" s="18" customFormat="1" ht="13.5">
      <c r="A261" s="12"/>
      <c r="B261" s="12"/>
      <c r="C261" s="12"/>
      <c r="D261" s="12"/>
      <c r="E261" s="12"/>
      <c r="F261" s="16"/>
      <c r="G261" s="2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20"/>
      <c r="S261" s="17"/>
      <c r="T261" s="12"/>
      <c r="U261" s="22"/>
      <c r="V261" s="12"/>
      <c r="W261" s="12"/>
      <c r="X261" s="17"/>
      <c r="Y261" s="12"/>
      <c r="Z261" s="17"/>
      <c r="AA261" s="12"/>
      <c r="AB261" s="12"/>
    </row>
    <row r="262" spans="1:28" s="18" customFormat="1" ht="13.5">
      <c r="A262" s="17"/>
      <c r="B262" s="17"/>
      <c r="C262" s="17"/>
      <c r="D262" s="17"/>
      <c r="E262" s="17"/>
      <c r="F262" s="16"/>
      <c r="G262" s="16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25"/>
      <c r="S262" s="26"/>
      <c r="T262" s="12"/>
      <c r="U262" s="16"/>
      <c r="V262" s="12"/>
      <c r="X262" s="27"/>
      <c r="Y262" s="28"/>
      <c r="Z262" s="17"/>
      <c r="AA262" s="17"/>
      <c r="AB262" s="17"/>
    </row>
    <row r="263" spans="1:28" s="18" customFormat="1" ht="13.5">
      <c r="A263" s="17"/>
      <c r="B263" s="17"/>
      <c r="C263" s="17"/>
      <c r="D263" s="17"/>
      <c r="E263" s="17"/>
      <c r="F263" s="16"/>
      <c r="G263" s="16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25"/>
      <c r="S263" s="26"/>
      <c r="T263" s="12"/>
      <c r="U263" s="16"/>
      <c r="V263" s="12"/>
      <c r="X263" s="27"/>
      <c r="Y263" s="28"/>
      <c r="Z263" s="17"/>
      <c r="AA263" s="17"/>
      <c r="AB263" s="17"/>
    </row>
    <row r="264" spans="1:28" s="18" customFormat="1" ht="13.5">
      <c r="A264" s="17"/>
      <c r="B264" s="17"/>
      <c r="C264" s="17"/>
      <c r="D264" s="17"/>
      <c r="E264" s="17"/>
      <c r="F264" s="16"/>
      <c r="G264" s="16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25"/>
      <c r="S264" s="26"/>
      <c r="T264" s="12"/>
      <c r="U264" s="16"/>
      <c r="V264" s="12"/>
      <c r="X264" s="27"/>
      <c r="Y264" s="28"/>
      <c r="Z264" s="17"/>
      <c r="AA264" s="17"/>
      <c r="AB264" s="17"/>
    </row>
    <row r="265" spans="1:28" s="18" customFormat="1" ht="13.5">
      <c r="A265" s="17"/>
      <c r="B265" s="17"/>
      <c r="C265" s="17"/>
      <c r="D265" s="17"/>
      <c r="E265" s="17"/>
      <c r="F265" s="16"/>
      <c r="G265" s="16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25"/>
      <c r="S265" s="26"/>
      <c r="T265" s="12"/>
      <c r="U265" s="16"/>
      <c r="V265" s="12"/>
      <c r="X265" s="27"/>
      <c r="Y265" s="28"/>
      <c r="Z265" s="17"/>
      <c r="AA265" s="17"/>
      <c r="AB265" s="17"/>
    </row>
    <row r="266" spans="1:28" s="18" customFormat="1" ht="13.5">
      <c r="A266" s="17"/>
      <c r="B266" s="17"/>
      <c r="C266" s="17"/>
      <c r="D266" s="17"/>
      <c r="E266" s="17"/>
      <c r="F266" s="16"/>
      <c r="G266" s="16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25"/>
      <c r="S266" s="26"/>
      <c r="T266" s="17"/>
      <c r="U266" s="16"/>
      <c r="V266" s="12"/>
      <c r="X266" s="27"/>
      <c r="Y266" s="28"/>
      <c r="Z266" s="17"/>
      <c r="AA266" s="17"/>
      <c r="AB266" s="17"/>
    </row>
    <row r="267" spans="1:28" s="18" customFormat="1" ht="13.5">
      <c r="A267" s="17"/>
      <c r="B267" s="17"/>
      <c r="C267" s="17"/>
      <c r="D267" s="17"/>
      <c r="E267" s="17"/>
      <c r="F267" s="16"/>
      <c r="G267" s="1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25"/>
      <c r="S267" s="26"/>
      <c r="T267" s="12"/>
      <c r="U267" s="16"/>
      <c r="V267" s="12"/>
      <c r="X267" s="27"/>
      <c r="Y267" s="28"/>
      <c r="Z267" s="17"/>
      <c r="AA267" s="17"/>
      <c r="AB267" s="17"/>
    </row>
    <row r="268" spans="1:28" s="18" customFormat="1" ht="13.5">
      <c r="A268" s="17"/>
      <c r="B268" s="17"/>
      <c r="C268" s="17"/>
      <c r="D268" s="17"/>
      <c r="E268" s="17"/>
      <c r="F268" s="16"/>
      <c r="G268" s="16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25"/>
      <c r="S268" s="26"/>
      <c r="T268" s="12"/>
      <c r="U268" s="16"/>
      <c r="V268" s="12"/>
      <c r="X268" s="27"/>
      <c r="Y268" s="28"/>
      <c r="Z268" s="17"/>
      <c r="AA268" s="17"/>
      <c r="AB268" s="17"/>
    </row>
    <row r="269" spans="1:28" s="18" customFormat="1" ht="13.5">
      <c r="A269" s="17"/>
      <c r="B269" s="17"/>
      <c r="C269" s="17"/>
      <c r="D269" s="17"/>
      <c r="E269" s="17"/>
      <c r="F269" s="16"/>
      <c r="G269" s="16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29"/>
      <c r="S269" s="26"/>
      <c r="T269" s="12"/>
      <c r="U269" s="16"/>
      <c r="V269" s="12"/>
      <c r="X269" s="27"/>
      <c r="Y269" s="28"/>
      <c r="Z269" s="17"/>
      <c r="AA269" s="17"/>
      <c r="AB269" s="17"/>
    </row>
    <row r="270" spans="1:28" s="18" customFormat="1" ht="13.5">
      <c r="A270" s="17"/>
      <c r="B270" s="17"/>
      <c r="C270" s="17"/>
      <c r="D270" s="17"/>
      <c r="E270" s="17"/>
      <c r="F270" s="16"/>
      <c r="G270" s="16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25"/>
      <c r="S270" s="26"/>
      <c r="T270" s="12"/>
      <c r="U270" s="16"/>
      <c r="V270" s="12"/>
      <c r="X270" s="27"/>
      <c r="Y270" s="28"/>
      <c r="Z270" s="17"/>
      <c r="AA270" s="17"/>
      <c r="AB270" s="17"/>
    </row>
    <row r="271" spans="1:28" s="18" customFormat="1" ht="13.5">
      <c r="A271" s="17"/>
      <c r="B271" s="17"/>
      <c r="C271" s="17"/>
      <c r="D271" s="17"/>
      <c r="E271" s="17"/>
      <c r="F271" s="16"/>
      <c r="G271" s="1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25"/>
      <c r="S271" s="26"/>
      <c r="T271" s="12"/>
      <c r="U271" s="16"/>
      <c r="V271" s="12"/>
      <c r="X271" s="27"/>
      <c r="Y271" s="28"/>
      <c r="Z271" s="17"/>
      <c r="AA271" s="17"/>
      <c r="AB271" s="17"/>
    </row>
    <row r="272" spans="1:28" s="18" customFormat="1" ht="13.5">
      <c r="A272" s="17"/>
      <c r="B272" s="17"/>
      <c r="C272" s="17"/>
      <c r="D272" s="17"/>
      <c r="E272" s="17"/>
      <c r="F272" s="16"/>
      <c r="G272" s="16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25"/>
      <c r="S272" s="26"/>
      <c r="T272" s="12"/>
      <c r="U272" s="16"/>
      <c r="V272" s="12"/>
      <c r="X272" s="27"/>
      <c r="Y272" s="28"/>
      <c r="Z272" s="17"/>
      <c r="AA272" s="17"/>
      <c r="AB272" s="17"/>
    </row>
    <row r="273" spans="1:28" s="18" customFormat="1" ht="13.5">
      <c r="A273" s="17"/>
      <c r="B273" s="17"/>
      <c r="C273" s="17"/>
      <c r="D273" s="17"/>
      <c r="E273" s="17"/>
      <c r="F273" s="16"/>
      <c r="G273" s="1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25"/>
      <c r="S273" s="26"/>
      <c r="T273" s="12"/>
      <c r="U273" s="16"/>
      <c r="V273" s="12"/>
      <c r="X273" s="27"/>
      <c r="Y273" s="28"/>
      <c r="Z273" s="17"/>
      <c r="AA273" s="17"/>
      <c r="AB273" s="17"/>
    </row>
    <row r="274" spans="1:28" s="18" customFormat="1" ht="13.5">
      <c r="A274" s="17"/>
      <c r="B274" s="17"/>
      <c r="C274" s="17"/>
      <c r="D274" s="17"/>
      <c r="E274" s="17"/>
      <c r="F274" s="16"/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25"/>
      <c r="S274" s="26"/>
      <c r="T274" s="12"/>
      <c r="U274" s="22"/>
      <c r="V274" s="12"/>
      <c r="W274" s="12"/>
      <c r="X274" s="27"/>
      <c r="Y274" s="28"/>
      <c r="Z274" s="17"/>
      <c r="AA274" s="17"/>
      <c r="AB274" s="17"/>
    </row>
    <row r="275" spans="1:28" s="18" customFormat="1" ht="13.5">
      <c r="A275" s="17"/>
      <c r="B275" s="17"/>
      <c r="C275" s="17"/>
      <c r="D275" s="17"/>
      <c r="E275" s="17"/>
      <c r="F275" s="16"/>
      <c r="G275" s="16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25"/>
      <c r="S275" s="26"/>
      <c r="T275" s="12"/>
      <c r="U275" s="16"/>
      <c r="V275" s="12"/>
      <c r="X275" s="27"/>
      <c r="Y275" s="28"/>
      <c r="Z275" s="17"/>
      <c r="AA275" s="17"/>
      <c r="AB275" s="17"/>
    </row>
    <row r="276" spans="1:28" s="18" customFormat="1" ht="13.5">
      <c r="A276" s="17"/>
      <c r="B276" s="17"/>
      <c r="C276" s="17"/>
      <c r="D276" s="17"/>
      <c r="E276" s="17"/>
      <c r="F276" s="16"/>
      <c r="G276" s="16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25"/>
      <c r="S276" s="26"/>
      <c r="T276" s="12"/>
      <c r="U276" s="22"/>
      <c r="V276" s="12"/>
      <c r="W276" s="12"/>
      <c r="X276" s="27"/>
      <c r="Y276" s="28"/>
      <c r="Z276" s="17"/>
      <c r="AA276" s="17"/>
      <c r="AB276" s="17"/>
    </row>
    <row r="277" spans="1:28" s="18" customFormat="1" ht="13.5">
      <c r="A277" s="17"/>
      <c r="B277" s="17"/>
      <c r="C277" s="17"/>
      <c r="D277" s="17"/>
      <c r="E277" s="17"/>
      <c r="F277" s="16"/>
      <c r="G277" s="1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25"/>
      <c r="S277" s="26"/>
      <c r="T277" s="12"/>
      <c r="U277" s="16"/>
      <c r="V277" s="12"/>
      <c r="X277" s="27"/>
      <c r="Y277" s="28"/>
      <c r="Z277" s="17"/>
      <c r="AA277" s="17"/>
      <c r="AB277" s="17"/>
    </row>
    <row r="278" spans="1:28" s="18" customFormat="1" ht="13.5">
      <c r="A278" s="17"/>
      <c r="B278" s="17"/>
      <c r="C278" s="17"/>
      <c r="D278" s="17"/>
      <c r="E278" s="17"/>
      <c r="F278" s="16"/>
      <c r="G278" s="16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25"/>
      <c r="S278" s="26"/>
      <c r="T278" s="12"/>
      <c r="U278" s="22"/>
      <c r="V278" s="12"/>
      <c r="W278" s="12"/>
      <c r="X278" s="27"/>
      <c r="Y278" s="28"/>
      <c r="Z278" s="17"/>
      <c r="AA278" s="17"/>
      <c r="AB278" s="17"/>
    </row>
    <row r="279" spans="1:28" s="18" customFormat="1" ht="13.5">
      <c r="A279" s="17"/>
      <c r="B279" s="17"/>
      <c r="C279" s="17"/>
      <c r="D279" s="17"/>
      <c r="E279" s="17"/>
      <c r="F279" s="16"/>
      <c r="G279" s="16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25"/>
      <c r="S279" s="26"/>
      <c r="T279" s="12"/>
      <c r="U279" s="22"/>
      <c r="V279" s="12"/>
      <c r="W279" s="12"/>
      <c r="X279" s="27"/>
      <c r="Y279" s="28"/>
      <c r="Z279" s="17"/>
      <c r="AA279" s="17"/>
      <c r="AB279" s="17"/>
    </row>
    <row r="280" spans="1:28" s="18" customFormat="1" ht="13.5">
      <c r="A280" s="17"/>
      <c r="B280" s="17"/>
      <c r="C280" s="17"/>
      <c r="D280" s="17"/>
      <c r="E280" s="17"/>
      <c r="F280" s="16"/>
      <c r="G280" s="1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25"/>
      <c r="S280" s="26"/>
      <c r="T280" s="12"/>
      <c r="U280" s="16"/>
      <c r="V280" s="12"/>
      <c r="X280" s="27"/>
      <c r="Y280" s="28"/>
      <c r="Z280" s="17"/>
      <c r="AA280" s="17"/>
      <c r="AB280" s="17"/>
    </row>
    <row r="281" spans="1:28" s="18" customFormat="1" ht="13.5">
      <c r="A281" s="17"/>
      <c r="B281" s="17"/>
      <c r="C281" s="17"/>
      <c r="D281" s="17"/>
      <c r="E281" s="17"/>
      <c r="F281" s="16"/>
      <c r="G281" s="16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25"/>
      <c r="S281" s="26"/>
      <c r="T281" s="12"/>
      <c r="U281" s="16"/>
      <c r="V281" s="12"/>
      <c r="X281" s="27"/>
      <c r="Y281" s="28"/>
      <c r="Z281" s="17"/>
      <c r="AA281" s="17"/>
      <c r="AB281" s="17"/>
    </row>
    <row r="282" spans="1:28" s="18" customFormat="1" ht="13.5">
      <c r="A282" s="17"/>
      <c r="B282" s="17"/>
      <c r="C282" s="17"/>
      <c r="D282" s="17"/>
      <c r="E282" s="17"/>
      <c r="F282" s="16"/>
      <c r="G282" s="16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25"/>
      <c r="S282" s="26"/>
      <c r="T282" s="12"/>
      <c r="U282" s="16"/>
      <c r="V282" s="12"/>
      <c r="X282" s="27"/>
      <c r="Y282" s="28"/>
      <c r="Z282" s="17"/>
      <c r="AA282" s="17"/>
      <c r="AB282" s="17"/>
    </row>
    <row r="283" spans="1:28" s="18" customFormat="1" ht="13.5">
      <c r="A283" s="17"/>
      <c r="B283" s="17"/>
      <c r="C283" s="17"/>
      <c r="D283" s="17"/>
      <c r="E283" s="17"/>
      <c r="F283" s="16"/>
      <c r="G283" s="1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25"/>
      <c r="S283" s="26"/>
      <c r="T283" s="12"/>
      <c r="U283" s="22"/>
      <c r="V283" s="12"/>
      <c r="W283" s="12"/>
      <c r="X283" s="27"/>
      <c r="Y283" s="28"/>
      <c r="Z283" s="17"/>
      <c r="AA283" s="17"/>
      <c r="AB283" s="17"/>
    </row>
    <row r="284" spans="1:28" s="18" customFormat="1" ht="13.5">
      <c r="A284" s="17"/>
      <c r="B284" s="17"/>
      <c r="C284" s="17"/>
      <c r="D284" s="17"/>
      <c r="E284" s="17"/>
      <c r="F284" s="16"/>
      <c r="G284" s="16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25"/>
      <c r="S284" s="26"/>
      <c r="T284" s="12"/>
      <c r="U284" s="16"/>
      <c r="V284" s="12"/>
      <c r="X284" s="27"/>
      <c r="Y284" s="28"/>
      <c r="Z284" s="17"/>
      <c r="AA284" s="17"/>
      <c r="AB284" s="17"/>
    </row>
    <row r="285" spans="1:28" s="18" customFormat="1" ht="13.5">
      <c r="A285" s="17"/>
      <c r="B285" s="17"/>
      <c r="C285" s="17"/>
      <c r="D285" s="17"/>
      <c r="E285" s="17"/>
      <c r="F285" s="16"/>
      <c r="G285" s="16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25"/>
      <c r="S285" s="26"/>
      <c r="T285" s="12"/>
      <c r="U285" s="16"/>
      <c r="V285" s="12"/>
      <c r="X285" s="27"/>
      <c r="Y285" s="28"/>
      <c r="Z285" s="17"/>
      <c r="AA285" s="17"/>
      <c r="AB285" s="17"/>
    </row>
    <row r="286" spans="1:28" s="18" customFormat="1" ht="13.5">
      <c r="A286" s="17"/>
      <c r="B286" s="17"/>
      <c r="C286" s="17"/>
      <c r="D286" s="17"/>
      <c r="E286" s="17"/>
      <c r="F286" s="16"/>
      <c r="G286" s="1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25"/>
      <c r="S286" s="26"/>
      <c r="T286" s="12"/>
      <c r="U286" s="16"/>
      <c r="V286" s="12"/>
      <c r="X286" s="27"/>
      <c r="Y286" s="28"/>
      <c r="Z286" s="17"/>
      <c r="AA286" s="17"/>
      <c r="AB286" s="17"/>
    </row>
    <row r="287" spans="1:28" s="18" customFormat="1" ht="13.5">
      <c r="A287" s="17"/>
      <c r="B287" s="17"/>
      <c r="C287" s="17"/>
      <c r="D287" s="17"/>
      <c r="E287" s="17"/>
      <c r="F287" s="16"/>
      <c r="G287" s="1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25"/>
      <c r="S287" s="26"/>
      <c r="T287" s="12"/>
      <c r="U287" s="16"/>
      <c r="V287" s="12"/>
      <c r="X287" s="27"/>
      <c r="Y287" s="28"/>
      <c r="Z287" s="17"/>
      <c r="AA287" s="17"/>
      <c r="AB287" s="17"/>
    </row>
    <row r="288" spans="1:28" s="18" customFormat="1" ht="13.5">
      <c r="A288" s="17"/>
      <c r="B288" s="17"/>
      <c r="C288" s="17"/>
      <c r="D288" s="17"/>
      <c r="E288" s="17"/>
      <c r="F288" s="16"/>
      <c r="G288" s="16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25"/>
      <c r="S288" s="26"/>
      <c r="T288" s="12"/>
      <c r="U288" s="16"/>
      <c r="V288" s="12"/>
      <c r="X288" s="27"/>
      <c r="Y288" s="28"/>
      <c r="Z288" s="17"/>
      <c r="AA288" s="17"/>
      <c r="AB288" s="17"/>
    </row>
    <row r="289" spans="1:28" s="18" customFormat="1" ht="13.5">
      <c r="A289" s="17"/>
      <c r="B289" s="17"/>
      <c r="C289" s="17"/>
      <c r="D289" s="17"/>
      <c r="E289" s="17"/>
      <c r="F289" s="16"/>
      <c r="G289" s="1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25"/>
      <c r="S289" s="26"/>
      <c r="T289" s="12"/>
      <c r="U289" s="16"/>
      <c r="V289" s="12"/>
      <c r="X289" s="27"/>
      <c r="Y289" s="28"/>
      <c r="Z289" s="17"/>
      <c r="AA289" s="17"/>
      <c r="AB289" s="17"/>
    </row>
    <row r="290" spans="1:28" s="18" customFormat="1" ht="13.5">
      <c r="A290" s="17"/>
      <c r="B290" s="17"/>
      <c r="C290" s="17"/>
      <c r="D290" s="17"/>
      <c r="E290" s="17"/>
      <c r="F290" s="16"/>
      <c r="G290" s="16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25"/>
      <c r="S290" s="26"/>
      <c r="T290" s="12"/>
      <c r="U290" s="16"/>
      <c r="V290" s="12"/>
      <c r="X290" s="27"/>
      <c r="Y290" s="28"/>
      <c r="Z290" s="17"/>
      <c r="AA290" s="17"/>
      <c r="AB290" s="17"/>
    </row>
    <row r="291" spans="1:28" s="18" customFormat="1" ht="13.5">
      <c r="A291" s="17"/>
      <c r="B291" s="17"/>
      <c r="C291" s="17"/>
      <c r="D291" s="17"/>
      <c r="E291" s="17"/>
      <c r="F291" s="16"/>
      <c r="G291" s="16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25"/>
      <c r="T291" s="12"/>
      <c r="U291" s="16"/>
      <c r="V291" s="12"/>
      <c r="X291" s="27"/>
      <c r="Y291" s="28"/>
      <c r="Z291" s="17"/>
      <c r="AA291" s="17"/>
      <c r="AB291" s="17"/>
    </row>
    <row r="292" spans="1:28" s="18" customFormat="1" ht="13.5">
      <c r="A292" s="17"/>
      <c r="B292" s="17"/>
      <c r="C292" s="17"/>
      <c r="D292" s="17"/>
      <c r="E292" s="17"/>
      <c r="F292" s="16"/>
      <c r="G292" s="16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25"/>
      <c r="S292" s="26"/>
      <c r="T292" s="12"/>
      <c r="U292" s="16"/>
      <c r="V292" s="12"/>
      <c r="X292" s="27"/>
      <c r="Y292" s="28"/>
      <c r="Z292" s="17"/>
      <c r="AA292" s="17"/>
      <c r="AB292" s="17"/>
    </row>
    <row r="293" spans="1:28" s="18" customFormat="1" ht="13.5">
      <c r="A293" s="17"/>
      <c r="B293" s="17"/>
      <c r="C293" s="17"/>
      <c r="D293" s="17"/>
      <c r="E293" s="17"/>
      <c r="F293" s="16"/>
      <c r="G293" s="16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25"/>
      <c r="S293" s="26"/>
      <c r="T293" s="12"/>
      <c r="U293" s="16"/>
      <c r="V293" s="12"/>
      <c r="X293" s="27"/>
      <c r="Y293" s="28"/>
      <c r="Z293" s="17"/>
      <c r="AA293" s="17"/>
      <c r="AB293" s="17"/>
    </row>
    <row r="294" spans="1:28" s="18" customFormat="1" ht="13.5">
      <c r="A294" s="17"/>
      <c r="B294" s="17"/>
      <c r="C294" s="17"/>
      <c r="D294" s="17"/>
      <c r="E294" s="17"/>
      <c r="F294" s="16"/>
      <c r="G294" s="16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20"/>
      <c r="S294" s="17"/>
      <c r="T294" s="17"/>
      <c r="U294" s="16"/>
      <c r="V294" s="17"/>
      <c r="W294" s="17"/>
      <c r="X294" s="17"/>
      <c r="Y294" s="17"/>
      <c r="Z294" s="17"/>
      <c r="AA294" s="17"/>
      <c r="AB294" s="17"/>
    </row>
    <row r="295" spans="1:28" s="18" customFormat="1" ht="13.5">
      <c r="A295" s="17"/>
      <c r="B295" s="17"/>
      <c r="C295" s="17"/>
      <c r="D295" s="17"/>
      <c r="E295" s="17"/>
      <c r="F295" s="16"/>
      <c r="G295" s="16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20"/>
      <c r="S295" s="17"/>
      <c r="T295" s="17"/>
      <c r="U295" s="16"/>
      <c r="V295" s="17"/>
      <c r="W295" s="17"/>
      <c r="X295" s="17"/>
      <c r="Y295" s="17"/>
      <c r="Z295" s="17"/>
      <c r="AA295" s="17"/>
      <c r="AB295" s="17"/>
    </row>
    <row r="296" spans="1:28" s="18" customFormat="1" ht="13.5">
      <c r="A296" s="17"/>
      <c r="B296" s="17"/>
      <c r="C296" s="17"/>
      <c r="D296" s="17"/>
      <c r="E296" s="17"/>
      <c r="F296" s="16"/>
      <c r="G296" s="16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30"/>
      <c r="S296" s="31"/>
      <c r="T296" s="12"/>
      <c r="U296" s="16"/>
      <c r="V296" s="12"/>
      <c r="X296" s="32"/>
      <c r="Y296" s="33"/>
      <c r="Z296" s="17"/>
      <c r="AA296" s="17"/>
      <c r="AB296" s="17"/>
    </row>
    <row r="297" spans="1:28" s="18" customFormat="1" ht="13.5">
      <c r="A297" s="17"/>
      <c r="B297" s="17"/>
      <c r="C297" s="17"/>
      <c r="D297" s="17"/>
      <c r="E297" s="17"/>
      <c r="F297" s="16"/>
      <c r="G297" s="16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30"/>
      <c r="T297" s="12"/>
      <c r="U297" s="16"/>
      <c r="V297" s="12"/>
      <c r="X297" s="32"/>
      <c r="Y297" s="33"/>
      <c r="Z297" s="17"/>
      <c r="AA297" s="17"/>
      <c r="AB297" s="17"/>
    </row>
    <row r="298" spans="1:28" s="18" customFormat="1" ht="13.5">
      <c r="A298" s="17"/>
      <c r="B298" s="17"/>
      <c r="C298" s="17"/>
      <c r="D298" s="17"/>
      <c r="E298" s="17"/>
      <c r="F298" s="16"/>
      <c r="G298" s="16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34"/>
      <c r="S298" s="31"/>
      <c r="T298" s="12"/>
      <c r="U298" s="16"/>
      <c r="V298" s="12"/>
      <c r="X298" s="32"/>
      <c r="Y298" s="33"/>
      <c r="Z298" s="17"/>
      <c r="AA298" s="17"/>
      <c r="AB298" s="17"/>
    </row>
    <row r="299" spans="1:28" s="18" customFormat="1" ht="13.5">
      <c r="A299" s="17"/>
      <c r="B299" s="17"/>
      <c r="C299" s="17"/>
      <c r="D299" s="17"/>
      <c r="E299" s="17"/>
      <c r="F299" s="16"/>
      <c r="G299" s="16"/>
      <c r="H299" s="17"/>
      <c r="J299" s="17"/>
      <c r="K299" s="17"/>
      <c r="L299" s="17"/>
      <c r="M299" s="17"/>
      <c r="N299" s="17"/>
      <c r="O299" s="17"/>
      <c r="P299" s="17"/>
      <c r="Q299" s="17"/>
      <c r="R299" s="30"/>
      <c r="S299" s="31"/>
      <c r="T299" s="12"/>
      <c r="U299" s="16"/>
      <c r="V299" s="12"/>
      <c r="X299" s="32"/>
      <c r="Y299" s="33"/>
      <c r="Z299" s="17"/>
      <c r="AA299" s="17"/>
      <c r="AB299" s="17"/>
    </row>
    <row r="300" spans="1:28" s="18" customFormat="1" ht="13.5">
      <c r="A300" s="17"/>
      <c r="B300" s="17"/>
      <c r="C300" s="17"/>
      <c r="D300" s="17"/>
      <c r="E300" s="17"/>
      <c r="F300" s="16"/>
      <c r="G300" s="16"/>
      <c r="H300" s="17"/>
      <c r="I300" s="17"/>
      <c r="J300" s="19"/>
      <c r="K300" s="17"/>
      <c r="L300" s="17"/>
      <c r="M300" s="17"/>
      <c r="N300" s="17"/>
      <c r="O300" s="17"/>
      <c r="P300" s="17"/>
      <c r="Q300" s="17"/>
      <c r="R300" s="30"/>
      <c r="S300" s="31"/>
      <c r="T300" s="12"/>
      <c r="U300" s="16"/>
      <c r="V300" s="12"/>
      <c r="X300" s="32"/>
      <c r="Y300" s="33"/>
      <c r="Z300" s="17"/>
      <c r="AA300" s="17"/>
      <c r="AB300" s="17"/>
    </row>
    <row r="301" spans="1:28" s="18" customFormat="1" ht="13.5">
      <c r="A301" s="17"/>
      <c r="B301" s="17"/>
      <c r="C301" s="17"/>
      <c r="D301" s="17"/>
      <c r="E301" s="17"/>
      <c r="F301" s="16"/>
      <c r="G301" s="16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30"/>
      <c r="S301" s="31"/>
      <c r="T301" s="12"/>
      <c r="U301" s="22"/>
      <c r="V301" s="12"/>
      <c r="X301" s="32"/>
      <c r="Y301" s="33"/>
      <c r="Z301" s="17"/>
      <c r="AA301" s="17"/>
      <c r="AB301" s="17"/>
    </row>
    <row r="302" spans="1:28" s="18" customFormat="1" ht="13.5">
      <c r="A302" s="17"/>
      <c r="B302" s="17"/>
      <c r="C302" s="17"/>
      <c r="D302" s="17"/>
      <c r="E302" s="17"/>
      <c r="F302" s="16"/>
      <c r="G302" s="16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34"/>
      <c r="S302" s="31"/>
      <c r="T302" s="12"/>
      <c r="U302" s="16"/>
      <c r="V302" s="12"/>
      <c r="X302" s="32"/>
      <c r="Y302" s="33"/>
      <c r="Z302" s="17"/>
      <c r="AA302" s="17"/>
      <c r="AB302" s="17"/>
    </row>
    <row r="303" spans="1:28" s="18" customFormat="1" ht="13.5">
      <c r="A303" s="17"/>
      <c r="B303" s="17"/>
      <c r="C303" s="17"/>
      <c r="D303" s="17"/>
      <c r="E303" s="17"/>
      <c r="F303" s="16"/>
      <c r="G303" s="16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30"/>
      <c r="S303" s="31"/>
      <c r="T303" s="17"/>
      <c r="U303" s="16"/>
      <c r="V303" s="12"/>
      <c r="X303" s="32"/>
      <c r="Y303" s="33"/>
      <c r="Z303" s="17"/>
      <c r="AA303" s="17"/>
      <c r="AB303" s="17"/>
    </row>
    <row r="304" spans="1:28" s="18" customFormat="1" ht="13.5">
      <c r="A304" s="17"/>
      <c r="B304" s="17"/>
      <c r="C304" s="17"/>
      <c r="D304" s="17"/>
      <c r="E304" s="17"/>
      <c r="F304" s="16"/>
      <c r="G304" s="16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30"/>
      <c r="S304" s="31"/>
      <c r="T304" s="12"/>
      <c r="U304" s="16"/>
      <c r="V304" s="12"/>
      <c r="X304" s="32"/>
      <c r="Y304" s="33"/>
      <c r="Z304" s="17"/>
      <c r="AA304" s="17"/>
      <c r="AB304" s="17"/>
    </row>
    <row r="305" spans="1:28" s="18" customFormat="1" ht="13.5">
      <c r="A305" s="17"/>
      <c r="B305" s="17"/>
      <c r="C305" s="17"/>
      <c r="D305" s="17"/>
      <c r="E305" s="17"/>
      <c r="F305" s="16"/>
      <c r="G305" s="16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30"/>
      <c r="S305" s="31"/>
      <c r="T305" s="12"/>
      <c r="U305" s="16"/>
      <c r="V305" s="12"/>
      <c r="X305" s="32"/>
      <c r="Y305" s="33"/>
      <c r="Z305" s="17"/>
      <c r="AA305" s="17"/>
      <c r="AB305" s="17"/>
    </row>
    <row r="306" spans="1:28" s="18" customFormat="1" ht="13.5">
      <c r="A306" s="17"/>
      <c r="B306" s="17"/>
      <c r="C306" s="17"/>
      <c r="D306" s="17"/>
      <c r="E306" s="17"/>
      <c r="F306" s="16"/>
      <c r="G306" s="16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30"/>
      <c r="S306" s="31"/>
      <c r="T306" s="12"/>
      <c r="U306" s="16"/>
      <c r="V306" s="12"/>
      <c r="X306" s="32"/>
      <c r="Y306" s="33"/>
      <c r="Z306" s="17"/>
      <c r="AA306" s="17"/>
      <c r="AB306" s="17"/>
    </row>
    <row r="307" spans="1:28" s="18" customFormat="1" ht="13.5">
      <c r="A307" s="17"/>
      <c r="B307" s="17"/>
      <c r="C307" s="17"/>
      <c r="D307" s="17"/>
      <c r="E307" s="17"/>
      <c r="F307" s="16"/>
      <c r="G307" s="16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30"/>
      <c r="S307" s="31"/>
      <c r="T307" s="12"/>
      <c r="U307" s="16"/>
      <c r="V307" s="12"/>
      <c r="X307" s="32"/>
      <c r="Y307" s="33"/>
      <c r="Z307" s="17"/>
      <c r="AA307" s="17"/>
      <c r="AB307" s="17"/>
    </row>
    <row r="308" spans="1:28" s="18" customFormat="1" ht="13.5">
      <c r="A308" s="17"/>
      <c r="B308" s="17"/>
      <c r="C308" s="17"/>
      <c r="D308" s="17"/>
      <c r="E308" s="17"/>
      <c r="F308" s="16"/>
      <c r="G308" s="16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30"/>
      <c r="S308" s="31"/>
      <c r="T308" s="12"/>
      <c r="U308" s="16"/>
      <c r="V308" s="12"/>
      <c r="X308" s="32"/>
      <c r="Y308" s="33"/>
      <c r="Z308" s="17"/>
      <c r="AA308" s="17"/>
      <c r="AB308" s="17"/>
    </row>
    <row r="309" spans="1:28" s="18" customFormat="1" ht="13.5">
      <c r="A309" s="17"/>
      <c r="B309" s="17"/>
      <c r="C309" s="17"/>
      <c r="D309" s="17"/>
      <c r="E309" s="17"/>
      <c r="F309" s="16"/>
      <c r="G309" s="16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30"/>
      <c r="S309" s="31"/>
      <c r="T309" s="12"/>
      <c r="U309" s="16"/>
      <c r="V309" s="12"/>
      <c r="X309" s="32"/>
      <c r="Y309" s="33"/>
      <c r="Z309" s="17"/>
      <c r="AA309" s="17"/>
      <c r="AB309" s="17"/>
    </row>
    <row r="310" spans="1:28" s="18" customFormat="1" ht="13.5">
      <c r="A310" s="17"/>
      <c r="B310" s="17"/>
      <c r="C310" s="17"/>
      <c r="D310" s="17"/>
      <c r="E310" s="17"/>
      <c r="F310" s="16"/>
      <c r="G310" s="16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30"/>
      <c r="S310" s="31"/>
      <c r="T310" s="12"/>
      <c r="U310" s="16"/>
      <c r="V310" s="12"/>
      <c r="X310" s="32"/>
      <c r="Y310" s="33"/>
      <c r="Z310" s="17"/>
      <c r="AA310" s="17"/>
      <c r="AB310" s="17"/>
    </row>
    <row r="311" spans="1:28" s="18" customFormat="1" ht="13.5">
      <c r="A311" s="17"/>
      <c r="B311" s="17"/>
      <c r="C311" s="17"/>
      <c r="D311" s="17"/>
      <c r="E311" s="17"/>
      <c r="F311" s="16"/>
      <c r="G311" s="16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30"/>
      <c r="S311" s="31"/>
      <c r="T311" s="17"/>
      <c r="U311" s="16"/>
      <c r="V311" s="12"/>
      <c r="X311" s="32"/>
      <c r="Y311" s="33"/>
      <c r="Z311" s="17"/>
      <c r="AA311" s="17"/>
      <c r="AB311" s="17"/>
    </row>
    <row r="312" spans="1:28" s="18" customFormat="1" ht="13.5">
      <c r="A312" s="17"/>
      <c r="B312" s="17"/>
      <c r="C312" s="17"/>
      <c r="D312" s="17"/>
      <c r="E312" s="17"/>
      <c r="F312" s="16"/>
      <c r="G312" s="16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30"/>
      <c r="S312" s="31"/>
      <c r="T312" s="12"/>
      <c r="U312" s="16"/>
      <c r="V312" s="12"/>
      <c r="X312" s="32"/>
      <c r="Y312" s="33"/>
      <c r="Z312" s="17"/>
      <c r="AA312" s="17"/>
      <c r="AB312" s="17"/>
    </row>
    <row r="313" spans="1:28" s="18" customFormat="1" ht="13.5">
      <c r="A313" s="17"/>
      <c r="B313" s="17"/>
      <c r="C313" s="17"/>
      <c r="D313" s="17"/>
      <c r="E313" s="17"/>
      <c r="F313" s="16"/>
      <c r="G313" s="16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30"/>
      <c r="S313" s="31"/>
      <c r="T313" s="12"/>
      <c r="U313" s="16"/>
      <c r="V313" s="12"/>
      <c r="X313" s="32"/>
      <c r="Y313" s="33"/>
      <c r="Z313" s="17"/>
      <c r="AA313" s="17"/>
      <c r="AB313" s="17"/>
    </row>
    <row r="314" spans="1:28" s="18" customFormat="1" ht="13.5">
      <c r="A314" s="17"/>
      <c r="B314" s="17"/>
      <c r="C314" s="17"/>
      <c r="D314" s="17"/>
      <c r="E314" s="17"/>
      <c r="F314" s="16"/>
      <c r="G314" s="16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30"/>
      <c r="S314" s="31"/>
      <c r="T314" s="12"/>
      <c r="U314" s="16"/>
      <c r="V314" s="12"/>
      <c r="X314" s="32"/>
      <c r="Y314" s="33"/>
      <c r="Z314" s="17"/>
      <c r="AA314" s="17"/>
      <c r="AB314" s="17"/>
    </row>
    <row r="315" spans="1:28" s="18" customFormat="1" ht="13.5">
      <c r="A315" s="17"/>
      <c r="B315" s="17"/>
      <c r="C315" s="17"/>
      <c r="D315" s="17"/>
      <c r="E315" s="17"/>
      <c r="F315" s="16"/>
      <c r="G315" s="16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30"/>
      <c r="S315" s="31"/>
      <c r="T315" s="12"/>
      <c r="U315" s="16"/>
      <c r="V315" s="12"/>
      <c r="X315" s="32"/>
      <c r="Y315" s="33"/>
      <c r="Z315" s="17"/>
      <c r="AA315" s="17"/>
      <c r="AB315" s="17"/>
    </row>
    <row r="316" spans="1:28" s="18" customFormat="1" ht="13.5">
      <c r="A316" s="17"/>
      <c r="B316" s="17"/>
      <c r="C316" s="17"/>
      <c r="D316" s="17"/>
      <c r="E316" s="17"/>
      <c r="F316" s="16"/>
      <c r="G316" s="16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30"/>
      <c r="S316" s="31"/>
      <c r="T316" s="12"/>
      <c r="U316" s="16"/>
      <c r="V316" s="12"/>
      <c r="X316" s="32"/>
      <c r="Y316" s="33"/>
      <c r="Z316" s="17"/>
      <c r="AA316" s="17"/>
      <c r="AB316" s="17"/>
    </row>
    <row r="317" spans="1:28" s="18" customFormat="1" ht="13.5">
      <c r="A317" s="17"/>
      <c r="B317" s="17"/>
      <c r="C317" s="17"/>
      <c r="D317" s="17"/>
      <c r="E317" s="17"/>
      <c r="F317" s="16"/>
      <c r="G317" s="16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30"/>
      <c r="S317" s="31"/>
      <c r="T317" s="17"/>
      <c r="U317" s="16"/>
      <c r="V317" s="12"/>
      <c r="X317" s="32"/>
      <c r="Y317" s="33"/>
      <c r="Z317" s="17"/>
      <c r="AA317" s="17"/>
      <c r="AB317" s="17"/>
    </row>
    <row r="318" spans="1:28" s="18" customFormat="1" ht="13.5">
      <c r="A318" s="17"/>
      <c r="B318" s="17"/>
      <c r="C318" s="17"/>
      <c r="D318" s="17"/>
      <c r="E318" s="17"/>
      <c r="F318" s="16"/>
      <c r="G318" s="16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30"/>
      <c r="S318" s="31"/>
      <c r="T318" s="12"/>
      <c r="U318" s="22"/>
      <c r="V318" s="12"/>
      <c r="W318" s="12"/>
      <c r="X318" s="32"/>
      <c r="Y318" s="33"/>
      <c r="Z318" s="17"/>
      <c r="AA318" s="17"/>
      <c r="AB318" s="17"/>
    </row>
    <row r="319" spans="1:28" s="18" customFormat="1" ht="13.5">
      <c r="A319" s="17"/>
      <c r="B319" s="17"/>
      <c r="C319" s="17"/>
      <c r="D319" s="17"/>
      <c r="E319" s="17"/>
      <c r="F319" s="16"/>
      <c r="G319" s="16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30"/>
      <c r="S319" s="31"/>
      <c r="T319" s="12"/>
      <c r="U319" s="22"/>
      <c r="V319" s="12"/>
      <c r="W319" s="12"/>
      <c r="X319" s="32"/>
      <c r="Y319" s="33"/>
      <c r="Z319" s="17"/>
      <c r="AA319" s="17"/>
      <c r="AB319" s="17"/>
    </row>
    <row r="320" spans="1:28" s="18" customFormat="1" ht="13.5">
      <c r="A320" s="17"/>
      <c r="B320" s="17"/>
      <c r="C320" s="17"/>
      <c r="D320" s="17"/>
      <c r="E320" s="17"/>
      <c r="F320" s="16"/>
      <c r="G320" s="16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30"/>
      <c r="S320" s="31"/>
      <c r="T320" s="12"/>
      <c r="U320" s="22"/>
      <c r="V320" s="12"/>
      <c r="X320" s="32"/>
      <c r="Y320" s="33"/>
      <c r="Z320" s="17"/>
      <c r="AA320" s="17"/>
      <c r="AB320" s="17"/>
    </row>
    <row r="321" spans="1:28" s="18" customFormat="1" ht="13.5">
      <c r="A321" s="17"/>
      <c r="B321" s="17"/>
      <c r="C321" s="17"/>
      <c r="D321" s="17"/>
      <c r="E321" s="17"/>
      <c r="F321" s="16"/>
      <c r="G321" s="16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30"/>
      <c r="S321" s="31"/>
      <c r="T321" s="12"/>
      <c r="U321" s="22"/>
      <c r="V321" s="12"/>
      <c r="W321" s="12"/>
      <c r="X321" s="32"/>
      <c r="Y321" s="33"/>
      <c r="Z321" s="17"/>
      <c r="AA321" s="17"/>
      <c r="AB321" s="17"/>
    </row>
    <row r="322" spans="1:28" s="18" customFormat="1" ht="13.5">
      <c r="A322" s="17"/>
      <c r="B322" s="17"/>
      <c r="C322" s="17"/>
      <c r="D322" s="17"/>
      <c r="E322" s="17"/>
      <c r="F322" s="16"/>
      <c r="G322" s="16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30"/>
      <c r="S322" s="31"/>
      <c r="T322" s="12"/>
      <c r="U322" s="16"/>
      <c r="V322" s="12"/>
      <c r="X322" s="32"/>
      <c r="Y322" s="33"/>
      <c r="Z322" s="17"/>
      <c r="AA322" s="17"/>
      <c r="AB322" s="17"/>
    </row>
    <row r="323" spans="1:28" s="18" customFormat="1" ht="13.5">
      <c r="A323" s="17"/>
      <c r="B323" s="17"/>
      <c r="C323" s="17"/>
      <c r="D323" s="17"/>
      <c r="E323" s="17"/>
      <c r="F323" s="16"/>
      <c r="G323" s="16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30"/>
      <c r="T323" s="12"/>
      <c r="U323" s="16"/>
      <c r="V323" s="12"/>
      <c r="X323" s="32"/>
      <c r="Y323" s="33"/>
      <c r="Z323" s="17"/>
      <c r="AA323" s="17"/>
      <c r="AB323" s="17"/>
    </row>
    <row r="324" spans="1:28" s="18" customFormat="1" ht="13.5">
      <c r="A324" s="17"/>
      <c r="B324" s="17"/>
      <c r="C324" s="17"/>
      <c r="D324" s="17"/>
      <c r="E324" s="17"/>
      <c r="F324" s="16"/>
      <c r="G324" s="16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30"/>
      <c r="S324" s="31"/>
      <c r="T324" s="12"/>
      <c r="U324" s="16"/>
      <c r="V324" s="12"/>
      <c r="X324" s="32"/>
      <c r="Y324" s="33"/>
      <c r="Z324" s="17"/>
      <c r="AA324" s="17"/>
      <c r="AB324" s="17"/>
    </row>
    <row r="325" spans="1:28" s="18" customFormat="1" ht="13.5">
      <c r="A325" s="17"/>
      <c r="B325" s="17"/>
      <c r="C325" s="17"/>
      <c r="D325" s="17"/>
      <c r="E325" s="17"/>
      <c r="F325" s="16"/>
      <c r="G325" s="1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30"/>
      <c r="S325" s="31"/>
      <c r="T325" s="12"/>
      <c r="U325" s="22"/>
      <c r="V325" s="12"/>
      <c r="W325" s="12"/>
      <c r="X325" s="32"/>
      <c r="Y325" s="33"/>
      <c r="Z325" s="17"/>
      <c r="AA325" s="17"/>
      <c r="AB325" s="17"/>
    </row>
    <row r="326" spans="1:28" s="18" customFormat="1" ht="13.5">
      <c r="A326" s="17"/>
      <c r="B326" s="17"/>
      <c r="C326" s="17"/>
      <c r="D326" s="17"/>
      <c r="E326" s="17"/>
      <c r="F326" s="16"/>
      <c r="G326" s="16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30"/>
      <c r="S326" s="31"/>
      <c r="T326" s="12"/>
      <c r="U326" s="22"/>
      <c r="V326" s="12"/>
      <c r="W326" s="12"/>
      <c r="X326" s="32"/>
      <c r="Y326" s="33"/>
      <c r="Z326" s="17"/>
      <c r="AA326" s="17"/>
      <c r="AB326" s="17"/>
    </row>
    <row r="327" spans="1:28" s="18" customFormat="1" ht="13.5">
      <c r="A327" s="17"/>
      <c r="B327" s="17"/>
      <c r="C327" s="17"/>
      <c r="D327" s="17"/>
      <c r="E327" s="17"/>
      <c r="F327" s="16"/>
      <c r="G327" s="16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30"/>
      <c r="S327" s="31"/>
      <c r="T327" s="12"/>
      <c r="U327" s="16"/>
      <c r="V327" s="12"/>
      <c r="X327" s="32"/>
      <c r="Y327" s="33"/>
      <c r="Z327" s="17"/>
      <c r="AA327" s="17"/>
      <c r="AB327" s="17"/>
    </row>
    <row r="328" spans="1:28" s="18" customFormat="1" ht="13.5">
      <c r="A328" s="17"/>
      <c r="B328" s="17"/>
      <c r="C328" s="17"/>
      <c r="D328" s="17"/>
      <c r="E328" s="17"/>
      <c r="F328" s="16"/>
      <c r="G328" s="16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30"/>
      <c r="S328" s="31"/>
      <c r="T328" s="12"/>
      <c r="U328" s="22"/>
      <c r="V328" s="12"/>
      <c r="W328" s="12"/>
      <c r="X328" s="32"/>
      <c r="Y328" s="33"/>
      <c r="Z328" s="17"/>
      <c r="AA328" s="17"/>
      <c r="AB328" s="17"/>
    </row>
    <row r="329" spans="1:28" s="18" customFormat="1" ht="13.5">
      <c r="A329" s="17"/>
      <c r="B329" s="17"/>
      <c r="C329" s="17"/>
      <c r="D329" s="17"/>
      <c r="E329" s="17"/>
      <c r="F329" s="16"/>
      <c r="G329" s="16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30"/>
      <c r="S329" s="31"/>
      <c r="T329" s="12"/>
      <c r="U329" s="22"/>
      <c r="V329" s="12"/>
      <c r="W329" s="12"/>
      <c r="X329" s="32"/>
      <c r="Y329" s="33"/>
      <c r="Z329" s="17"/>
      <c r="AA329" s="17"/>
      <c r="AB329" s="17"/>
    </row>
    <row r="330" spans="1:28" s="18" customFormat="1" ht="13.5">
      <c r="A330" s="17"/>
      <c r="B330" s="17"/>
      <c r="C330" s="17"/>
      <c r="D330" s="17"/>
      <c r="E330" s="17"/>
      <c r="F330" s="16"/>
      <c r="G330" s="16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30"/>
      <c r="S330" s="31"/>
      <c r="T330" s="12"/>
      <c r="U330" s="22"/>
      <c r="V330" s="12"/>
      <c r="W330" s="12"/>
      <c r="X330" s="32"/>
      <c r="Y330" s="33"/>
      <c r="Z330" s="17"/>
      <c r="AA330" s="17"/>
      <c r="AB330" s="17"/>
    </row>
    <row r="331" spans="1:28" s="18" customFormat="1" ht="13.5">
      <c r="A331" s="17"/>
      <c r="B331" s="17"/>
      <c r="C331" s="17"/>
      <c r="D331" s="17"/>
      <c r="E331" s="17"/>
      <c r="F331" s="16"/>
      <c r="G331" s="16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30"/>
      <c r="S331" s="31"/>
      <c r="T331" s="12"/>
      <c r="U331" s="16"/>
      <c r="V331" s="12"/>
      <c r="X331" s="32"/>
      <c r="Y331" s="33"/>
      <c r="Z331" s="17"/>
      <c r="AA331" s="17"/>
      <c r="AB331" s="17"/>
    </row>
    <row r="332" spans="1:28" s="18" customFormat="1" ht="13.5">
      <c r="A332" s="17"/>
      <c r="B332" s="17"/>
      <c r="C332" s="17"/>
      <c r="D332" s="17"/>
      <c r="E332" s="17"/>
      <c r="F332" s="16"/>
      <c r="G332" s="16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30"/>
      <c r="S332" s="31"/>
      <c r="T332" s="12"/>
      <c r="U332" s="22"/>
      <c r="V332" s="12"/>
      <c r="W332" s="12"/>
      <c r="X332" s="32"/>
      <c r="Y332" s="33"/>
      <c r="Z332" s="17"/>
      <c r="AA332" s="17"/>
      <c r="AB332" s="17"/>
    </row>
    <row r="333" spans="1:28" s="18" customFormat="1" ht="13.5">
      <c r="A333" s="17"/>
      <c r="B333" s="17"/>
      <c r="C333" s="17"/>
      <c r="D333" s="17"/>
      <c r="E333" s="17"/>
      <c r="F333" s="16"/>
      <c r="G333" s="16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30"/>
      <c r="S333" s="31"/>
      <c r="T333" s="12"/>
      <c r="U333" s="16"/>
      <c r="V333" s="12"/>
      <c r="X333" s="32"/>
      <c r="Y333" s="33"/>
      <c r="Z333" s="17"/>
      <c r="AA333" s="17"/>
      <c r="AB333" s="17"/>
    </row>
    <row r="334" spans="1:28" s="18" customFormat="1" ht="13.5">
      <c r="A334" s="17"/>
      <c r="B334" s="17"/>
      <c r="C334" s="17"/>
      <c r="D334" s="17"/>
      <c r="E334" s="17"/>
      <c r="F334" s="16"/>
      <c r="G334" s="16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30"/>
      <c r="S334" s="31"/>
      <c r="T334" s="12"/>
      <c r="U334" s="16"/>
      <c r="V334" s="12"/>
      <c r="X334" s="32"/>
      <c r="Y334" s="33"/>
      <c r="Z334" s="17"/>
      <c r="AA334" s="17"/>
      <c r="AB334" s="17"/>
    </row>
    <row r="335" spans="1:28" s="18" customFormat="1" ht="13.5">
      <c r="A335" s="17"/>
      <c r="B335" s="17"/>
      <c r="C335" s="17"/>
      <c r="D335" s="17"/>
      <c r="E335" s="17"/>
      <c r="F335" s="16"/>
      <c r="G335" s="16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30"/>
      <c r="S335" s="31"/>
      <c r="T335" s="12"/>
      <c r="U335" s="22"/>
      <c r="V335" s="12"/>
      <c r="W335" s="12"/>
      <c r="X335" s="32"/>
      <c r="Y335" s="33"/>
      <c r="Z335" s="17"/>
      <c r="AA335" s="17"/>
      <c r="AB335" s="17"/>
    </row>
    <row r="336" spans="1:28" s="18" customFormat="1" ht="13.5">
      <c r="A336" s="17"/>
      <c r="B336" s="17"/>
      <c r="C336" s="17"/>
      <c r="D336" s="17"/>
      <c r="E336" s="17"/>
      <c r="F336" s="16"/>
      <c r="G336" s="16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30"/>
      <c r="S336" s="31"/>
      <c r="T336" s="17"/>
      <c r="U336" s="16"/>
      <c r="V336" s="12"/>
      <c r="X336" s="32"/>
      <c r="Y336" s="33"/>
      <c r="Z336" s="17"/>
      <c r="AA336" s="17"/>
      <c r="AB336" s="17"/>
    </row>
    <row r="337" spans="1:28" s="18" customFormat="1" ht="13.5">
      <c r="A337" s="17"/>
      <c r="B337" s="17"/>
      <c r="C337" s="17"/>
      <c r="D337" s="17"/>
      <c r="E337" s="17"/>
      <c r="F337" s="16"/>
      <c r="G337" s="16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30"/>
      <c r="S337" s="31"/>
      <c r="T337" s="12"/>
      <c r="U337" s="22"/>
      <c r="V337" s="12"/>
      <c r="W337" s="12"/>
      <c r="X337" s="32"/>
      <c r="Y337" s="33"/>
      <c r="Z337" s="17"/>
      <c r="AA337" s="17"/>
      <c r="AB337" s="17"/>
    </row>
    <row r="338" spans="1:28" s="18" customFormat="1" ht="13.5">
      <c r="A338" s="17"/>
      <c r="B338" s="17"/>
      <c r="C338" s="17"/>
      <c r="D338" s="17"/>
      <c r="E338" s="17"/>
      <c r="F338" s="16"/>
      <c r="G338" s="16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30"/>
      <c r="S338" s="31"/>
      <c r="T338" s="12"/>
      <c r="U338" s="16"/>
      <c r="V338" s="12"/>
      <c r="X338" s="32"/>
      <c r="Y338" s="33"/>
      <c r="Z338" s="17"/>
      <c r="AA338" s="17"/>
      <c r="AB338" s="17"/>
    </row>
    <row r="339" spans="1:28" s="18" customFormat="1" ht="13.5">
      <c r="A339" s="17"/>
      <c r="B339" s="17"/>
      <c r="C339" s="17"/>
      <c r="D339" s="17"/>
      <c r="E339" s="17"/>
      <c r="F339" s="16"/>
      <c r="G339" s="16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30"/>
      <c r="S339" s="31"/>
      <c r="T339" s="12"/>
      <c r="U339" s="16"/>
      <c r="V339" s="12"/>
      <c r="X339" s="32"/>
      <c r="Y339" s="33"/>
      <c r="Z339" s="17"/>
      <c r="AA339" s="17"/>
      <c r="AB339" s="17"/>
    </row>
    <row r="340" spans="1:28" s="18" customFormat="1" ht="13.5">
      <c r="A340" s="17"/>
      <c r="B340" s="17"/>
      <c r="C340" s="17"/>
      <c r="D340" s="17"/>
      <c r="E340" s="17"/>
      <c r="F340" s="16"/>
      <c r="G340" s="1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30"/>
      <c r="S340" s="31"/>
      <c r="T340" s="12"/>
      <c r="U340" s="16"/>
      <c r="V340" s="12"/>
      <c r="X340" s="32"/>
      <c r="Y340" s="33"/>
      <c r="Z340" s="17"/>
      <c r="AA340" s="17"/>
      <c r="AB340" s="17"/>
    </row>
    <row r="341" spans="1:28" s="18" customFormat="1" ht="13.5">
      <c r="A341" s="17"/>
      <c r="B341" s="17"/>
      <c r="C341" s="17"/>
      <c r="D341" s="17"/>
      <c r="E341" s="17"/>
      <c r="F341" s="16"/>
      <c r="G341" s="16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30"/>
      <c r="S341" s="31"/>
      <c r="T341" s="12"/>
      <c r="U341" s="22"/>
      <c r="V341" s="12"/>
      <c r="W341" s="12"/>
      <c r="X341" s="32"/>
      <c r="Y341" s="33"/>
      <c r="Z341" s="17"/>
      <c r="AA341" s="17"/>
      <c r="AB341" s="17"/>
    </row>
    <row r="342" spans="1:28" s="18" customFormat="1" ht="13.5">
      <c r="A342" s="17"/>
      <c r="B342" s="17"/>
      <c r="C342" s="17"/>
      <c r="D342" s="17"/>
      <c r="E342" s="17"/>
      <c r="F342" s="16"/>
      <c r="G342" s="16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30"/>
      <c r="S342" s="31"/>
      <c r="T342" s="12"/>
      <c r="U342" s="16"/>
      <c r="V342" s="12"/>
      <c r="X342" s="32"/>
      <c r="Y342" s="33"/>
      <c r="Z342" s="17"/>
      <c r="AA342" s="17"/>
      <c r="AB342" s="17"/>
    </row>
    <row r="343" spans="1:28" s="18" customFormat="1" ht="13.5">
      <c r="A343" s="17"/>
      <c r="B343" s="17"/>
      <c r="C343" s="17"/>
      <c r="D343" s="17"/>
      <c r="E343" s="17"/>
      <c r="F343" s="16"/>
      <c r="G343" s="16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30"/>
      <c r="S343" s="31"/>
      <c r="T343" s="12"/>
      <c r="U343" s="22"/>
      <c r="V343" s="12"/>
      <c r="W343" s="12"/>
      <c r="X343" s="32"/>
      <c r="Y343" s="33"/>
      <c r="Z343" s="17"/>
      <c r="AA343" s="17"/>
      <c r="AB343" s="17"/>
    </row>
    <row r="344" spans="1:28" s="18" customFormat="1" ht="13.5">
      <c r="A344" s="17"/>
      <c r="B344" s="17"/>
      <c r="C344" s="17"/>
      <c r="D344" s="17"/>
      <c r="E344" s="17"/>
      <c r="F344" s="16"/>
      <c r="G344" s="16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30"/>
      <c r="S344" s="31"/>
      <c r="T344" s="12"/>
      <c r="U344" s="16"/>
      <c r="V344" s="12"/>
      <c r="X344" s="32"/>
      <c r="Y344" s="33"/>
      <c r="Z344" s="17"/>
      <c r="AA344" s="17"/>
      <c r="AB344" s="17"/>
    </row>
    <row r="345" spans="1:28" s="18" customFormat="1" ht="13.5">
      <c r="A345" s="17"/>
      <c r="B345" s="17"/>
      <c r="C345" s="17"/>
      <c r="D345" s="17"/>
      <c r="E345" s="17"/>
      <c r="F345" s="16"/>
      <c r="G345" s="16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30"/>
      <c r="S345" s="31"/>
      <c r="T345" s="12"/>
      <c r="U345" s="16"/>
      <c r="V345" s="12"/>
      <c r="X345" s="32"/>
      <c r="Y345" s="33"/>
      <c r="Z345" s="17"/>
      <c r="AA345" s="17"/>
      <c r="AB345" s="17"/>
    </row>
    <row r="346" spans="1:28" s="18" customFormat="1" ht="13.5">
      <c r="A346" s="17"/>
      <c r="B346" s="17"/>
      <c r="C346" s="17"/>
      <c r="D346" s="17"/>
      <c r="E346" s="17"/>
      <c r="F346" s="16"/>
      <c r="G346" s="16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35"/>
      <c r="S346" s="36"/>
      <c r="T346" s="12"/>
      <c r="U346" s="16"/>
      <c r="V346" s="12"/>
      <c r="X346" s="37"/>
      <c r="Y346" s="38"/>
      <c r="Z346" s="17"/>
      <c r="AA346" s="17"/>
      <c r="AB346" s="17"/>
    </row>
    <row r="347" spans="1:28" s="18" customFormat="1" ht="13.5">
      <c r="A347" s="17"/>
      <c r="B347" s="17"/>
      <c r="C347" s="17"/>
      <c r="D347" s="17"/>
      <c r="E347" s="17"/>
      <c r="F347" s="16"/>
      <c r="G347" s="16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39"/>
      <c r="S347" s="36"/>
      <c r="T347" s="12"/>
      <c r="U347" s="16"/>
      <c r="V347" s="12"/>
      <c r="X347" s="37"/>
      <c r="Y347" s="38"/>
      <c r="Z347" s="17"/>
      <c r="AA347" s="17"/>
      <c r="AB347" s="17"/>
    </row>
    <row r="348" spans="1:28" s="18" customFormat="1" ht="13.5">
      <c r="A348" s="17"/>
      <c r="B348" s="17"/>
      <c r="C348" s="17"/>
      <c r="D348" s="17"/>
      <c r="E348" s="17"/>
      <c r="F348" s="16"/>
      <c r="G348" s="16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39"/>
      <c r="S348" s="36"/>
      <c r="T348" s="12"/>
      <c r="U348" s="16"/>
      <c r="V348" s="12"/>
      <c r="X348" s="37"/>
      <c r="Y348" s="38"/>
      <c r="Z348" s="17"/>
      <c r="AA348" s="17"/>
      <c r="AB348" s="17"/>
    </row>
    <row r="349" spans="1:28" s="18" customFormat="1" ht="13.5">
      <c r="A349" s="17"/>
      <c r="B349" s="17"/>
      <c r="C349" s="17"/>
      <c r="D349" s="17"/>
      <c r="E349" s="17"/>
      <c r="F349" s="16"/>
      <c r="G349" s="1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35"/>
      <c r="S349" s="36"/>
      <c r="T349" s="17"/>
      <c r="U349" s="16"/>
      <c r="V349" s="12"/>
      <c r="X349" s="37"/>
      <c r="Y349" s="38"/>
      <c r="Z349" s="17"/>
      <c r="AA349" s="17"/>
      <c r="AB349" s="17"/>
    </row>
    <row r="350" spans="1:28" s="18" customFormat="1" ht="13.5">
      <c r="A350" s="17"/>
      <c r="B350" s="17"/>
      <c r="C350" s="17"/>
      <c r="D350" s="17"/>
      <c r="E350" s="17"/>
      <c r="F350" s="16"/>
      <c r="G350" s="1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35"/>
      <c r="S350" s="36"/>
      <c r="T350" s="12"/>
      <c r="U350" s="22"/>
      <c r="V350" s="12"/>
      <c r="X350" s="37"/>
      <c r="Y350" s="38"/>
      <c r="Z350" s="17"/>
      <c r="AA350" s="17"/>
      <c r="AB350" s="17"/>
    </row>
    <row r="351" spans="1:28" s="18" customFormat="1" ht="13.5">
      <c r="A351" s="17"/>
      <c r="B351" s="17"/>
      <c r="C351" s="17"/>
      <c r="D351" s="17"/>
      <c r="E351" s="17"/>
      <c r="F351" s="16"/>
      <c r="G351" s="16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39"/>
      <c r="S351" s="36"/>
      <c r="T351" s="12"/>
      <c r="U351" s="16"/>
      <c r="V351" s="12"/>
      <c r="X351" s="37"/>
      <c r="Y351" s="38"/>
      <c r="Z351" s="17"/>
      <c r="AA351" s="17"/>
      <c r="AB351" s="17"/>
    </row>
    <row r="352" spans="1:28" s="18" customFormat="1" ht="13.5">
      <c r="A352" s="17"/>
      <c r="B352" s="17"/>
      <c r="C352" s="17"/>
      <c r="D352" s="17"/>
      <c r="E352" s="17"/>
      <c r="F352" s="16"/>
      <c r="G352" s="16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35"/>
      <c r="S352" s="36"/>
      <c r="T352" s="12"/>
      <c r="U352" s="16"/>
      <c r="V352" s="12"/>
      <c r="X352" s="37"/>
      <c r="Y352" s="38"/>
      <c r="Z352" s="17"/>
      <c r="AA352" s="17"/>
      <c r="AB352" s="17"/>
    </row>
    <row r="353" spans="1:28" s="18" customFormat="1" ht="13.5">
      <c r="A353" s="17"/>
      <c r="B353" s="17"/>
      <c r="C353" s="17"/>
      <c r="D353" s="17"/>
      <c r="E353" s="17"/>
      <c r="F353" s="16"/>
      <c r="G353" s="16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35"/>
      <c r="S353" s="36"/>
      <c r="T353" s="12"/>
      <c r="U353" s="16"/>
      <c r="V353" s="12"/>
      <c r="X353" s="37"/>
      <c r="Y353" s="38"/>
      <c r="Z353" s="17"/>
      <c r="AA353" s="17"/>
      <c r="AB353" s="17"/>
    </row>
    <row r="354" spans="1:28" s="18" customFormat="1" ht="13.5">
      <c r="A354" s="17"/>
      <c r="B354" s="17"/>
      <c r="C354" s="17"/>
      <c r="D354" s="17"/>
      <c r="E354" s="17"/>
      <c r="F354" s="16"/>
      <c r="G354" s="16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35"/>
      <c r="S354" s="36"/>
      <c r="T354" s="12"/>
      <c r="U354" s="16"/>
      <c r="V354" s="12"/>
      <c r="X354" s="37"/>
      <c r="Y354" s="38"/>
      <c r="Z354" s="17"/>
      <c r="AA354" s="17"/>
      <c r="AB354" s="17"/>
    </row>
    <row r="355" spans="1:28" s="18" customFormat="1" ht="13.5">
      <c r="A355" s="17"/>
      <c r="B355" s="17"/>
      <c r="C355" s="17"/>
      <c r="D355" s="17"/>
      <c r="E355" s="17"/>
      <c r="F355" s="16"/>
      <c r="G355" s="16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35"/>
      <c r="S355" s="36"/>
      <c r="T355" s="12"/>
      <c r="U355" s="16"/>
      <c r="V355" s="12"/>
      <c r="X355" s="37"/>
      <c r="Y355" s="38"/>
      <c r="Z355" s="17"/>
      <c r="AA355" s="17"/>
      <c r="AB355" s="17"/>
    </row>
    <row r="356" spans="1:28" s="18" customFormat="1" ht="13.5">
      <c r="A356" s="17"/>
      <c r="B356" s="17"/>
      <c r="C356" s="17"/>
      <c r="D356" s="17"/>
      <c r="E356" s="17"/>
      <c r="F356" s="16"/>
      <c r="G356" s="16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39"/>
      <c r="S356" s="36"/>
      <c r="T356" s="12"/>
      <c r="U356" s="16"/>
      <c r="V356" s="12"/>
      <c r="X356" s="37"/>
      <c r="Y356" s="38"/>
      <c r="Z356" s="17"/>
      <c r="AA356" s="17"/>
      <c r="AB356" s="17"/>
    </row>
    <row r="357" spans="1:28" s="18" customFormat="1" ht="13.5">
      <c r="A357" s="17"/>
      <c r="B357" s="17"/>
      <c r="C357" s="17"/>
      <c r="D357" s="17"/>
      <c r="E357" s="17"/>
      <c r="F357" s="16"/>
      <c r="G357" s="16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35"/>
      <c r="S357" s="36"/>
      <c r="T357" s="17"/>
      <c r="U357" s="16"/>
      <c r="V357" s="12"/>
      <c r="X357" s="37"/>
      <c r="Y357" s="38"/>
      <c r="Z357" s="17"/>
      <c r="AA357" s="17"/>
      <c r="AB357" s="17"/>
    </row>
    <row r="358" spans="1:28" s="18" customFormat="1" ht="13.5">
      <c r="A358" s="17"/>
      <c r="B358" s="17"/>
      <c r="C358" s="17"/>
      <c r="D358" s="17"/>
      <c r="E358" s="17"/>
      <c r="F358" s="16"/>
      <c r="G358" s="16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39"/>
      <c r="S358" s="36"/>
      <c r="T358" s="12"/>
      <c r="U358" s="16"/>
      <c r="V358" s="12"/>
      <c r="X358" s="37"/>
      <c r="Y358" s="38"/>
      <c r="Z358" s="17"/>
      <c r="AA358" s="17"/>
      <c r="AB358" s="17"/>
    </row>
    <row r="359" spans="1:28" s="18" customFormat="1" ht="13.5">
      <c r="A359" s="17"/>
      <c r="B359" s="17"/>
      <c r="C359" s="17"/>
      <c r="D359" s="17"/>
      <c r="E359" s="17"/>
      <c r="F359" s="16"/>
      <c r="G359" s="16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35"/>
      <c r="S359" s="36"/>
      <c r="T359" s="12"/>
      <c r="U359" s="22"/>
      <c r="V359" s="12"/>
      <c r="X359" s="37"/>
      <c r="Y359" s="38"/>
      <c r="Z359" s="17"/>
      <c r="AA359" s="17"/>
      <c r="AB359" s="17"/>
    </row>
    <row r="360" spans="1:28" s="18" customFormat="1" ht="13.5">
      <c r="A360" s="17"/>
      <c r="B360" s="17"/>
      <c r="C360" s="17"/>
      <c r="D360" s="17"/>
      <c r="E360" s="17"/>
      <c r="F360" s="16"/>
      <c r="G360" s="16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35"/>
      <c r="S360" s="36"/>
      <c r="T360" s="12"/>
      <c r="U360" s="22"/>
      <c r="V360" s="12"/>
      <c r="X360" s="37"/>
      <c r="Y360" s="38"/>
      <c r="Z360" s="17"/>
      <c r="AA360" s="17"/>
      <c r="AB360" s="17"/>
    </row>
    <row r="361" spans="1:28" s="18" customFormat="1" ht="13.5">
      <c r="A361" s="17"/>
      <c r="B361" s="17"/>
      <c r="C361" s="17"/>
      <c r="D361" s="17"/>
      <c r="E361" s="17"/>
      <c r="F361" s="16"/>
      <c r="G361" s="16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35"/>
      <c r="S361" s="36"/>
      <c r="T361" s="17"/>
      <c r="U361" s="16"/>
      <c r="V361" s="12"/>
      <c r="X361" s="37"/>
      <c r="Y361" s="38"/>
      <c r="Z361" s="17"/>
      <c r="AA361" s="17"/>
      <c r="AB361" s="17"/>
    </row>
    <row r="362" spans="1:28" s="18" customFormat="1" ht="13.5">
      <c r="A362" s="17"/>
      <c r="B362" s="17"/>
      <c r="C362" s="17"/>
      <c r="D362" s="17"/>
      <c r="E362" s="17"/>
      <c r="F362" s="16"/>
      <c r="G362" s="16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35"/>
      <c r="S362" s="36"/>
      <c r="T362" s="12"/>
      <c r="U362" s="22"/>
      <c r="V362" s="12"/>
      <c r="X362" s="37"/>
      <c r="Y362" s="38"/>
      <c r="Z362" s="17"/>
      <c r="AA362" s="17"/>
      <c r="AB362" s="17"/>
    </row>
    <row r="363" spans="1:28" s="18" customFormat="1" ht="13.5">
      <c r="A363" s="17"/>
      <c r="B363" s="17"/>
      <c r="C363" s="17"/>
      <c r="D363" s="17"/>
      <c r="E363" s="17"/>
      <c r="F363" s="16"/>
      <c r="G363" s="16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35"/>
      <c r="S363" s="36"/>
      <c r="T363" s="12"/>
      <c r="U363" s="22"/>
      <c r="V363" s="12"/>
      <c r="X363" s="37"/>
      <c r="Y363" s="38"/>
      <c r="Z363" s="17"/>
      <c r="AA363" s="17"/>
      <c r="AB363" s="17"/>
    </row>
    <row r="364" spans="1:28" s="18" customFormat="1" ht="13.5">
      <c r="A364" s="17"/>
      <c r="B364" s="17"/>
      <c r="C364" s="17"/>
      <c r="D364" s="17"/>
      <c r="E364" s="17"/>
      <c r="F364" s="16"/>
      <c r="G364" s="16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35"/>
      <c r="S364" s="36"/>
      <c r="T364" s="12"/>
      <c r="U364" s="16"/>
      <c r="V364" s="12"/>
      <c r="X364" s="37"/>
      <c r="Y364" s="38"/>
      <c r="Z364" s="17"/>
      <c r="AA364" s="17"/>
      <c r="AB364" s="17"/>
    </row>
    <row r="365" spans="1:28" s="18" customFormat="1" ht="15.75">
      <c r="A365" s="17"/>
      <c r="B365" s="17"/>
      <c r="C365" s="17"/>
      <c r="D365" s="17"/>
      <c r="E365" s="17"/>
      <c r="F365" s="16"/>
      <c r="G365" s="16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35"/>
      <c r="T365" s="17"/>
      <c r="U365" s="16"/>
      <c r="V365" s="12"/>
      <c r="X365" s="37"/>
      <c r="Y365" s="40"/>
      <c r="Z365" s="17"/>
      <c r="AA365" s="17"/>
      <c r="AB365" s="17"/>
    </row>
    <row r="366" spans="1:28" s="18" customFormat="1" ht="13.5">
      <c r="A366" s="17"/>
      <c r="B366" s="17"/>
      <c r="C366" s="17"/>
      <c r="D366" s="17"/>
      <c r="E366" s="17"/>
      <c r="F366" s="16"/>
      <c r="G366" s="1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39"/>
      <c r="S366" s="36"/>
      <c r="T366" s="12"/>
      <c r="U366" s="16"/>
      <c r="V366" s="12"/>
      <c r="X366" s="37"/>
      <c r="Y366" s="38"/>
      <c r="Z366" s="17"/>
      <c r="AA366" s="17"/>
      <c r="AB366" s="17"/>
    </row>
    <row r="367" spans="1:28" s="18" customFormat="1" ht="13.5">
      <c r="A367" s="17"/>
      <c r="B367" s="17"/>
      <c r="C367" s="17"/>
      <c r="D367" s="17"/>
      <c r="E367" s="17"/>
      <c r="F367" s="16"/>
      <c r="G367" s="16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35"/>
      <c r="S367" s="36"/>
      <c r="T367" s="12"/>
      <c r="U367" s="16"/>
      <c r="V367" s="12"/>
      <c r="X367" s="37"/>
      <c r="Y367" s="38"/>
      <c r="Z367" s="17"/>
      <c r="AA367" s="17"/>
      <c r="AB367" s="17"/>
    </row>
    <row r="368" spans="1:28" s="18" customFormat="1" ht="13.5">
      <c r="A368" s="17"/>
      <c r="B368" s="17"/>
      <c r="C368" s="17"/>
      <c r="D368" s="17"/>
      <c r="E368" s="17"/>
      <c r="F368" s="16"/>
      <c r="G368" s="16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35"/>
      <c r="S368" s="36"/>
      <c r="T368" s="12"/>
      <c r="U368" s="22"/>
      <c r="V368" s="12"/>
      <c r="X368" s="37"/>
      <c r="Y368" s="38"/>
      <c r="Z368" s="17"/>
      <c r="AA368" s="17"/>
      <c r="AB368" s="17"/>
    </row>
    <row r="369" spans="1:28" s="18" customFormat="1" ht="13.5">
      <c r="A369" s="17"/>
      <c r="B369" s="17"/>
      <c r="C369" s="17"/>
      <c r="D369" s="17"/>
      <c r="E369" s="17"/>
      <c r="F369" s="16"/>
      <c r="G369" s="16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35"/>
      <c r="S369" s="36"/>
      <c r="T369" s="12"/>
      <c r="U369" s="16"/>
      <c r="V369" s="12"/>
      <c r="X369" s="37"/>
      <c r="Y369" s="38"/>
      <c r="Z369" s="17"/>
      <c r="AA369" s="17"/>
      <c r="AB369" s="17"/>
    </row>
    <row r="370" spans="1:28" s="18" customFormat="1" ht="13.5">
      <c r="A370" s="17"/>
      <c r="B370" s="17"/>
      <c r="C370" s="17"/>
      <c r="D370" s="17"/>
      <c r="E370" s="17"/>
      <c r="F370" s="16"/>
      <c r="G370" s="16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35"/>
      <c r="S370" s="36"/>
      <c r="T370" s="12"/>
      <c r="U370" s="16"/>
      <c r="V370" s="12"/>
      <c r="X370" s="37"/>
      <c r="Y370" s="38"/>
      <c r="Z370" s="17"/>
      <c r="AA370" s="17"/>
      <c r="AB370" s="17"/>
    </row>
    <row r="371" spans="1:28" s="18" customFormat="1" ht="13.5">
      <c r="A371" s="17"/>
      <c r="B371" s="17"/>
      <c r="C371" s="17"/>
      <c r="D371" s="17"/>
      <c r="E371" s="17"/>
      <c r="F371" s="16"/>
      <c r="G371" s="16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35"/>
      <c r="S371" s="36"/>
      <c r="T371" s="12"/>
      <c r="U371" s="16"/>
      <c r="V371" s="12"/>
      <c r="X371" s="37"/>
      <c r="Y371" s="38"/>
      <c r="Z371" s="17"/>
      <c r="AA371" s="17"/>
      <c r="AB371" s="17"/>
    </row>
    <row r="372" spans="1:28" s="18" customFormat="1" ht="13.5">
      <c r="A372" s="17"/>
      <c r="B372" s="17"/>
      <c r="C372" s="17"/>
      <c r="D372" s="17"/>
      <c r="E372" s="17"/>
      <c r="F372" s="16"/>
      <c r="G372" s="16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35"/>
      <c r="S372" s="36"/>
      <c r="T372" s="12"/>
      <c r="U372" s="16"/>
      <c r="V372" s="12"/>
      <c r="X372" s="37"/>
      <c r="Y372" s="38"/>
      <c r="Z372" s="17"/>
      <c r="AA372" s="17"/>
      <c r="AB372" s="17"/>
    </row>
    <row r="373" spans="1:28" s="18" customFormat="1" ht="13.5">
      <c r="A373" s="17"/>
      <c r="B373" s="17"/>
      <c r="C373" s="17"/>
      <c r="D373" s="17"/>
      <c r="E373" s="17"/>
      <c r="F373" s="16"/>
      <c r="G373" s="16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35"/>
      <c r="S373" s="36"/>
      <c r="T373" s="12"/>
      <c r="U373" s="22"/>
      <c r="V373" s="12"/>
      <c r="X373" s="37"/>
      <c r="Y373" s="38"/>
      <c r="Z373" s="17"/>
      <c r="AA373" s="17"/>
      <c r="AB373" s="17"/>
    </row>
    <row r="374" spans="1:28" s="18" customFormat="1" ht="13.5">
      <c r="A374" s="17"/>
      <c r="B374" s="17"/>
      <c r="C374" s="17"/>
      <c r="D374" s="17"/>
      <c r="E374" s="17"/>
      <c r="F374" s="16"/>
      <c r="G374" s="16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35"/>
      <c r="S374" s="36"/>
      <c r="T374" s="12"/>
      <c r="U374" s="16"/>
      <c r="V374" s="12"/>
      <c r="X374" s="37"/>
      <c r="Y374" s="38"/>
      <c r="Z374" s="17"/>
      <c r="AA374" s="17"/>
      <c r="AB374" s="17"/>
    </row>
    <row r="375" spans="1:28" s="18" customFormat="1" ht="13.5">
      <c r="A375" s="17"/>
      <c r="B375" s="17"/>
      <c r="C375" s="17"/>
      <c r="D375" s="17"/>
      <c r="E375" s="17"/>
      <c r="F375" s="16"/>
      <c r="G375" s="16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35"/>
      <c r="S375" s="36"/>
      <c r="T375" s="12"/>
      <c r="U375" s="22"/>
      <c r="V375" s="12"/>
      <c r="X375" s="37"/>
      <c r="Y375" s="38"/>
      <c r="Z375" s="17"/>
      <c r="AA375" s="17"/>
      <c r="AB375" s="17"/>
    </row>
    <row r="376" spans="1:28" s="18" customFormat="1" ht="13.5">
      <c r="A376" s="17"/>
      <c r="B376" s="17"/>
      <c r="C376" s="17"/>
      <c r="D376" s="17"/>
      <c r="E376" s="17"/>
      <c r="F376" s="16"/>
      <c r="G376" s="16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35"/>
      <c r="S376" s="36"/>
      <c r="T376" s="12"/>
      <c r="U376" s="16"/>
      <c r="V376" s="12"/>
      <c r="X376" s="37"/>
      <c r="Y376" s="38"/>
      <c r="Z376" s="17"/>
      <c r="AA376" s="17"/>
      <c r="AB376" s="17"/>
    </row>
    <row r="377" spans="1:28" s="18" customFormat="1" ht="13.5">
      <c r="A377" s="17"/>
      <c r="B377" s="17"/>
      <c r="C377" s="17"/>
      <c r="D377" s="17"/>
      <c r="E377" s="17"/>
      <c r="F377" s="16"/>
      <c r="G377" s="16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35"/>
      <c r="S377" s="36"/>
      <c r="T377" s="12"/>
      <c r="U377" s="22"/>
      <c r="V377" s="12"/>
      <c r="W377" s="12"/>
      <c r="X377" s="37"/>
      <c r="Y377" s="38"/>
      <c r="Z377" s="17"/>
      <c r="AA377" s="17"/>
      <c r="AB377" s="17"/>
    </row>
    <row r="378" spans="1:28" s="18" customFormat="1" ht="13.5">
      <c r="A378" s="17"/>
      <c r="B378" s="17"/>
      <c r="C378" s="17"/>
      <c r="D378" s="17"/>
      <c r="E378" s="17"/>
      <c r="F378" s="16"/>
      <c r="G378" s="16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35"/>
      <c r="S378" s="36"/>
      <c r="T378" s="12"/>
      <c r="U378" s="22"/>
      <c r="V378" s="12"/>
      <c r="W378" s="12"/>
      <c r="X378" s="37"/>
      <c r="Y378" s="38"/>
      <c r="Z378" s="17"/>
      <c r="AA378" s="17"/>
      <c r="AB378" s="17"/>
    </row>
    <row r="379" spans="1:28" s="18" customFormat="1" ht="13.5">
      <c r="A379" s="17"/>
      <c r="B379" s="17"/>
      <c r="C379" s="17"/>
      <c r="D379" s="17"/>
      <c r="E379" s="17"/>
      <c r="F379" s="16"/>
      <c r="G379" s="16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35"/>
      <c r="S379" s="36"/>
      <c r="T379" s="12"/>
      <c r="U379" s="22"/>
      <c r="V379" s="12"/>
      <c r="W379" s="12"/>
      <c r="X379" s="37"/>
      <c r="Y379" s="38"/>
      <c r="Z379" s="17"/>
      <c r="AA379" s="17"/>
      <c r="AB379" s="17"/>
    </row>
    <row r="380" spans="1:28" s="18" customFormat="1" ht="13.5">
      <c r="A380" s="17"/>
      <c r="B380" s="17"/>
      <c r="C380" s="17"/>
      <c r="D380" s="17"/>
      <c r="E380" s="17"/>
      <c r="F380" s="16"/>
      <c r="G380" s="16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35"/>
      <c r="S380" s="36"/>
      <c r="T380" s="12"/>
      <c r="U380" s="16"/>
      <c r="V380" s="12"/>
      <c r="X380" s="37"/>
      <c r="Y380" s="38"/>
      <c r="Z380" s="17"/>
      <c r="AA380" s="17"/>
      <c r="AB380" s="17"/>
    </row>
    <row r="381" spans="1:28" s="18" customFormat="1" ht="13.5">
      <c r="A381" s="17"/>
      <c r="B381" s="17"/>
      <c r="C381" s="17"/>
      <c r="D381" s="17"/>
      <c r="E381" s="17"/>
      <c r="F381" s="16"/>
      <c r="G381" s="16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35"/>
      <c r="S381" s="36"/>
      <c r="T381" s="12"/>
      <c r="U381" s="16"/>
      <c r="V381" s="12"/>
      <c r="X381" s="37"/>
      <c r="Y381" s="38"/>
      <c r="Z381" s="17"/>
      <c r="AA381" s="17"/>
      <c r="AB381" s="17"/>
    </row>
    <row r="382" spans="1:28" s="18" customFormat="1" ht="13.5">
      <c r="A382" s="17"/>
      <c r="B382" s="17"/>
      <c r="C382" s="17"/>
      <c r="D382" s="17"/>
      <c r="E382" s="17"/>
      <c r="F382" s="16"/>
      <c r="G382" s="16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35"/>
      <c r="S382" s="36"/>
      <c r="T382" s="12"/>
      <c r="U382" s="22"/>
      <c r="V382" s="12"/>
      <c r="W382" s="12"/>
      <c r="X382" s="37"/>
      <c r="Y382" s="38"/>
      <c r="Z382" s="17"/>
      <c r="AA382" s="17"/>
      <c r="AB382" s="17"/>
    </row>
    <row r="383" spans="1:28" s="18" customFormat="1" ht="13.5">
      <c r="A383" s="17"/>
      <c r="B383" s="17"/>
      <c r="C383" s="17"/>
      <c r="D383" s="17"/>
      <c r="E383" s="17"/>
      <c r="F383" s="16"/>
      <c r="G383" s="41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35"/>
      <c r="S383" s="36"/>
      <c r="T383" s="12"/>
      <c r="U383" s="16"/>
      <c r="V383" s="12"/>
      <c r="X383" s="37"/>
      <c r="Y383" s="38"/>
      <c r="Z383" s="17"/>
      <c r="AA383" s="17"/>
      <c r="AB383" s="17"/>
    </row>
    <row r="384" spans="1:28" s="18" customFormat="1" ht="13.5">
      <c r="A384" s="17"/>
      <c r="B384" s="17"/>
      <c r="C384" s="17"/>
      <c r="D384" s="17"/>
      <c r="E384" s="17"/>
      <c r="F384" s="16"/>
      <c r="G384" s="16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35"/>
      <c r="S384" s="36"/>
      <c r="T384" s="12"/>
      <c r="U384" s="16"/>
      <c r="V384" s="12"/>
      <c r="X384" s="37"/>
      <c r="Y384" s="38"/>
      <c r="Z384" s="17"/>
      <c r="AA384" s="17"/>
      <c r="AB384" s="17"/>
    </row>
    <row r="385" spans="1:28" s="18" customFormat="1" ht="13.5">
      <c r="A385" s="17"/>
      <c r="B385" s="17"/>
      <c r="C385" s="17"/>
      <c r="D385" s="17"/>
      <c r="E385" s="17"/>
      <c r="F385" s="16"/>
      <c r="G385" s="16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35"/>
      <c r="S385" s="36"/>
      <c r="T385" s="12"/>
      <c r="U385" s="16"/>
      <c r="V385" s="12"/>
      <c r="X385" s="37"/>
      <c r="Y385" s="38"/>
      <c r="Z385" s="17"/>
      <c r="AA385" s="17"/>
      <c r="AB385" s="17"/>
    </row>
    <row r="386" spans="1:28" s="18" customFormat="1" ht="13.5">
      <c r="A386" s="17"/>
      <c r="B386" s="17"/>
      <c r="C386" s="17"/>
      <c r="D386" s="17"/>
      <c r="E386" s="17"/>
      <c r="F386" s="16"/>
      <c r="G386" s="16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35"/>
      <c r="S386" s="36"/>
      <c r="T386" s="12"/>
      <c r="U386" s="16"/>
      <c r="V386" s="12"/>
      <c r="X386" s="37"/>
      <c r="Y386" s="38"/>
      <c r="Z386" s="17"/>
      <c r="AA386" s="17"/>
      <c r="AB386" s="17"/>
    </row>
    <row r="387" spans="1:28" s="18" customFormat="1" ht="13.5">
      <c r="A387" s="17"/>
      <c r="B387" s="17"/>
      <c r="C387" s="17"/>
      <c r="D387" s="17"/>
      <c r="E387" s="17"/>
      <c r="F387" s="16"/>
      <c r="G387" s="16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35"/>
      <c r="S387" s="36"/>
      <c r="T387" s="12"/>
      <c r="U387" s="22"/>
      <c r="V387" s="12"/>
      <c r="W387" s="12"/>
      <c r="X387" s="37"/>
      <c r="Y387" s="38"/>
      <c r="Z387" s="17"/>
      <c r="AA387" s="17"/>
      <c r="AB387" s="17"/>
    </row>
    <row r="388" spans="1:28" s="18" customFormat="1" ht="13.5">
      <c r="A388" s="17"/>
      <c r="B388" s="17"/>
      <c r="C388" s="17"/>
      <c r="D388" s="17"/>
      <c r="E388" s="17"/>
      <c r="F388" s="16"/>
      <c r="G388" s="16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35"/>
      <c r="S388" s="36"/>
      <c r="T388" s="12"/>
      <c r="U388" s="16"/>
      <c r="V388" s="12"/>
      <c r="X388" s="37"/>
      <c r="Y388" s="38"/>
      <c r="Z388" s="17"/>
      <c r="AA388" s="17"/>
      <c r="AB388" s="17"/>
    </row>
    <row r="389" spans="1:28" s="18" customFormat="1" ht="13.5">
      <c r="A389" s="17"/>
      <c r="B389" s="17"/>
      <c r="C389" s="17"/>
      <c r="D389" s="17"/>
      <c r="E389" s="17"/>
      <c r="F389" s="16"/>
      <c r="G389" s="16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35"/>
      <c r="S389" s="36"/>
      <c r="T389" s="12"/>
      <c r="U389" s="22"/>
      <c r="V389" s="12"/>
      <c r="W389" s="12"/>
      <c r="X389" s="37"/>
      <c r="Y389" s="38"/>
      <c r="Z389" s="17"/>
      <c r="AA389" s="17"/>
      <c r="AB389" s="17"/>
    </row>
    <row r="390" spans="1:28" s="18" customFormat="1" ht="13.5">
      <c r="A390" s="17"/>
      <c r="B390" s="17"/>
      <c r="C390" s="17"/>
      <c r="D390" s="17"/>
      <c r="E390" s="17"/>
      <c r="F390" s="16"/>
      <c r="G390" s="16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35"/>
      <c r="S390" s="36"/>
      <c r="T390" s="12"/>
      <c r="U390" s="22"/>
      <c r="V390" s="12"/>
      <c r="W390" s="12"/>
      <c r="X390" s="37"/>
      <c r="Y390" s="38"/>
      <c r="Z390" s="17"/>
      <c r="AA390" s="17"/>
      <c r="AB390" s="17"/>
    </row>
    <row r="391" spans="1:28" s="18" customFormat="1" ht="13.5">
      <c r="A391" s="17"/>
      <c r="B391" s="17"/>
      <c r="C391" s="17"/>
      <c r="D391" s="17"/>
      <c r="E391" s="17"/>
      <c r="F391" s="16"/>
      <c r="G391" s="16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35"/>
      <c r="S391" s="36"/>
      <c r="T391" s="12"/>
      <c r="U391" s="16"/>
      <c r="V391" s="12"/>
      <c r="X391" s="37"/>
      <c r="Y391" s="38"/>
      <c r="Z391" s="17"/>
      <c r="AA391" s="17"/>
      <c r="AB391" s="17"/>
    </row>
    <row r="392" spans="1:28" s="18" customFormat="1" ht="13.5">
      <c r="A392" s="17"/>
      <c r="B392" s="17"/>
      <c r="C392" s="17"/>
      <c r="D392" s="17"/>
      <c r="E392" s="17"/>
      <c r="F392" s="16"/>
      <c r="G392" s="16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35"/>
      <c r="S392" s="36"/>
      <c r="T392" s="12"/>
      <c r="U392" s="16"/>
      <c r="V392" s="12"/>
      <c r="X392" s="37"/>
      <c r="Y392" s="38"/>
      <c r="Z392" s="17"/>
      <c r="AA392" s="17"/>
      <c r="AB392" s="17"/>
    </row>
    <row r="393" spans="1:28" s="18" customFormat="1" ht="13.5">
      <c r="A393" s="17"/>
      <c r="B393" s="17"/>
      <c r="C393" s="17"/>
      <c r="D393" s="17"/>
      <c r="E393" s="17"/>
      <c r="F393" s="16"/>
      <c r="G393" s="16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35"/>
      <c r="S393" s="36"/>
      <c r="T393" s="12"/>
      <c r="U393" s="16"/>
      <c r="V393" s="12"/>
      <c r="X393" s="37"/>
      <c r="Y393" s="38"/>
      <c r="Z393" s="17"/>
      <c r="AA393" s="17"/>
      <c r="AB393" s="17"/>
    </row>
    <row r="394" spans="1:28" s="18" customFormat="1" ht="13.5">
      <c r="A394" s="17"/>
      <c r="B394" s="17"/>
      <c r="C394" s="17"/>
      <c r="D394" s="17"/>
      <c r="E394" s="17"/>
      <c r="F394" s="16"/>
      <c r="G394" s="16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42"/>
      <c r="S394" s="43"/>
      <c r="T394" s="12"/>
      <c r="U394" s="16"/>
      <c r="V394" s="12"/>
      <c r="X394" s="44"/>
      <c r="Y394" s="45"/>
      <c r="Z394" s="17"/>
      <c r="AA394" s="17"/>
      <c r="AB394" s="17"/>
    </row>
    <row r="395" spans="1:28" s="18" customFormat="1" ht="13.5">
      <c r="A395" s="17"/>
      <c r="B395" s="17"/>
      <c r="C395" s="17"/>
      <c r="D395" s="17"/>
      <c r="E395" s="17"/>
      <c r="F395" s="16"/>
      <c r="G395" s="16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42"/>
      <c r="S395" s="43"/>
      <c r="T395" s="12"/>
      <c r="U395" s="16"/>
      <c r="V395" s="12"/>
      <c r="X395" s="44"/>
      <c r="Y395" s="45"/>
      <c r="Z395" s="17"/>
      <c r="AA395" s="17"/>
      <c r="AB395" s="17"/>
    </row>
    <row r="396" spans="1:28" s="18" customFormat="1" ht="13.5">
      <c r="A396" s="17"/>
      <c r="B396" s="17"/>
      <c r="C396" s="17"/>
      <c r="D396" s="17"/>
      <c r="E396" s="17"/>
      <c r="F396" s="16"/>
      <c r="G396" s="16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42"/>
      <c r="S396" s="43"/>
      <c r="T396" s="12"/>
      <c r="U396" s="16"/>
      <c r="V396" s="12"/>
      <c r="X396" s="44"/>
      <c r="Y396" s="45"/>
      <c r="Z396" s="17"/>
      <c r="AA396" s="17"/>
      <c r="AB396" s="17"/>
    </row>
    <row r="397" spans="1:28" s="18" customFormat="1" ht="13.5">
      <c r="A397" s="17"/>
      <c r="B397" s="17"/>
      <c r="C397" s="17"/>
      <c r="D397" s="17"/>
      <c r="E397" s="17"/>
      <c r="F397" s="16"/>
      <c r="G397" s="16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42"/>
      <c r="S397" s="43"/>
      <c r="T397" s="12"/>
      <c r="U397" s="16"/>
      <c r="V397" s="12"/>
      <c r="X397" s="44"/>
      <c r="Y397" s="45"/>
      <c r="Z397" s="17"/>
      <c r="AA397" s="17"/>
      <c r="AB397" s="17"/>
    </row>
    <row r="398" spans="1:28" s="18" customFormat="1" ht="13.5">
      <c r="A398" s="17"/>
      <c r="B398" s="17"/>
      <c r="C398" s="17"/>
      <c r="D398" s="17"/>
      <c r="E398" s="17"/>
      <c r="F398" s="16"/>
      <c r="G398" s="16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42"/>
      <c r="S398" s="43"/>
      <c r="T398" s="12"/>
      <c r="U398" s="16"/>
      <c r="V398" s="12"/>
      <c r="X398" s="44"/>
      <c r="Y398" s="45"/>
      <c r="Z398" s="17"/>
      <c r="AA398" s="17"/>
      <c r="AB398" s="17"/>
    </row>
    <row r="399" spans="1:28" s="18" customFormat="1" ht="13.5">
      <c r="A399" s="17"/>
      <c r="B399" s="17"/>
      <c r="C399" s="17"/>
      <c r="D399" s="17"/>
      <c r="E399" s="17"/>
      <c r="F399" s="16"/>
      <c r="G399" s="16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42"/>
      <c r="S399" s="43"/>
      <c r="T399" s="12"/>
      <c r="U399" s="22"/>
      <c r="V399" s="12"/>
      <c r="X399" s="44"/>
      <c r="Y399" s="45"/>
      <c r="Z399" s="17"/>
      <c r="AA399" s="17"/>
      <c r="AB399" s="17"/>
    </row>
    <row r="400" spans="1:28" s="18" customFormat="1" ht="13.5">
      <c r="A400" s="17"/>
      <c r="B400" s="17"/>
      <c r="C400" s="17"/>
      <c r="D400" s="17"/>
      <c r="E400" s="17"/>
      <c r="F400" s="16"/>
      <c r="G400" s="16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42"/>
      <c r="S400" s="43"/>
      <c r="T400" s="12"/>
      <c r="U400" s="16"/>
      <c r="V400" s="12"/>
      <c r="X400" s="44"/>
      <c r="Y400" s="45"/>
      <c r="Z400" s="17"/>
      <c r="AA400" s="17"/>
      <c r="AB400" s="17"/>
    </row>
    <row r="401" spans="1:28" s="18" customFormat="1" ht="13.5">
      <c r="A401" s="17"/>
      <c r="B401" s="17"/>
      <c r="C401" s="17"/>
      <c r="D401" s="17"/>
      <c r="E401" s="17"/>
      <c r="F401" s="16"/>
      <c r="G401" s="16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42"/>
      <c r="S401" s="43"/>
      <c r="T401" s="12"/>
      <c r="U401" s="22"/>
      <c r="V401" s="12"/>
      <c r="X401" s="44"/>
      <c r="Y401" s="45"/>
      <c r="Z401" s="17"/>
      <c r="AA401" s="17"/>
      <c r="AB401" s="17"/>
    </row>
    <row r="402" spans="1:28" s="18" customFormat="1" ht="13.5">
      <c r="A402" s="17"/>
      <c r="B402" s="17"/>
      <c r="C402" s="17"/>
      <c r="D402" s="17"/>
      <c r="E402" s="17"/>
      <c r="F402" s="16"/>
      <c r="G402" s="16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46"/>
      <c r="S402" s="43"/>
      <c r="T402" s="12"/>
      <c r="U402" s="16"/>
      <c r="V402" s="12"/>
      <c r="X402" s="44"/>
      <c r="Y402" s="45"/>
      <c r="Z402" s="17"/>
      <c r="AA402" s="17"/>
      <c r="AB402" s="17"/>
    </row>
    <row r="403" spans="1:28" s="18" customFormat="1" ht="13.5">
      <c r="A403" s="17"/>
      <c r="B403" s="17"/>
      <c r="C403" s="17"/>
      <c r="D403" s="17"/>
      <c r="E403" s="17"/>
      <c r="F403" s="16"/>
      <c r="G403" s="16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42"/>
      <c r="S403" s="43"/>
      <c r="T403" s="12"/>
      <c r="U403" s="22"/>
      <c r="V403" s="12"/>
      <c r="X403" s="44"/>
      <c r="Y403" s="45"/>
      <c r="Z403" s="17"/>
      <c r="AA403" s="17"/>
      <c r="AB403" s="17"/>
    </row>
    <row r="404" spans="1:28" s="18" customFormat="1" ht="13.5">
      <c r="A404" s="17"/>
      <c r="B404" s="17"/>
      <c r="C404" s="17"/>
      <c r="D404" s="17"/>
      <c r="E404" s="17"/>
      <c r="F404" s="16"/>
      <c r="G404" s="16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42"/>
      <c r="S404" s="43"/>
      <c r="T404" s="17"/>
      <c r="U404" s="16"/>
      <c r="V404" s="12"/>
      <c r="X404" s="44"/>
      <c r="Y404" s="45"/>
      <c r="Z404" s="17"/>
      <c r="AA404" s="17"/>
      <c r="AB404" s="17"/>
    </row>
    <row r="405" spans="1:28" s="18" customFormat="1" ht="13.5">
      <c r="A405" s="17"/>
      <c r="B405" s="17"/>
      <c r="C405" s="17"/>
      <c r="D405" s="17"/>
      <c r="E405" s="17"/>
      <c r="F405" s="16"/>
      <c r="G405" s="16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42"/>
      <c r="S405" s="43"/>
      <c r="T405" s="12"/>
      <c r="U405" s="22"/>
      <c r="V405" s="12"/>
      <c r="X405" s="44"/>
      <c r="Y405" s="45"/>
      <c r="Z405" s="17"/>
      <c r="AA405" s="17"/>
      <c r="AB405" s="17"/>
    </row>
    <row r="406" spans="1:28" s="18" customFormat="1" ht="13.5">
      <c r="A406" s="17"/>
      <c r="B406" s="17"/>
      <c r="C406" s="17"/>
      <c r="D406" s="17"/>
      <c r="E406" s="17"/>
      <c r="F406" s="16"/>
      <c r="G406" s="16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42"/>
      <c r="S406" s="43"/>
      <c r="T406" s="12"/>
      <c r="U406" s="16"/>
      <c r="V406" s="12"/>
      <c r="X406" s="44"/>
      <c r="Y406" s="45"/>
      <c r="Z406" s="17"/>
      <c r="AA406" s="17"/>
      <c r="AB406" s="17"/>
    </row>
    <row r="407" spans="1:28" s="18" customFormat="1" ht="13.5">
      <c r="A407" s="17"/>
      <c r="B407" s="17"/>
      <c r="C407" s="17"/>
      <c r="D407" s="17"/>
      <c r="E407" s="17"/>
      <c r="F407" s="16"/>
      <c r="G407" s="16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42"/>
      <c r="S407" s="43"/>
      <c r="T407" s="12"/>
      <c r="U407" s="16"/>
      <c r="V407" s="12"/>
      <c r="X407" s="44"/>
      <c r="Y407" s="45"/>
      <c r="Z407" s="17"/>
      <c r="AA407" s="17"/>
      <c r="AB407" s="17"/>
    </row>
    <row r="408" spans="1:28" s="18" customFormat="1" ht="13.5">
      <c r="A408" s="17"/>
      <c r="B408" s="17"/>
      <c r="C408" s="17"/>
      <c r="D408" s="17"/>
      <c r="E408" s="17"/>
      <c r="F408" s="16"/>
      <c r="G408" s="16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42"/>
      <c r="S408" s="43"/>
      <c r="T408" s="12"/>
      <c r="U408" s="16"/>
      <c r="V408" s="12"/>
      <c r="W408" s="17"/>
      <c r="X408" s="44"/>
      <c r="Y408" s="45"/>
      <c r="Z408" s="17"/>
      <c r="AA408" s="17"/>
      <c r="AB408" s="17"/>
    </row>
    <row r="409" spans="1:28" s="18" customFormat="1" ht="13.5">
      <c r="A409" s="17"/>
      <c r="B409" s="17"/>
      <c r="C409" s="17"/>
      <c r="D409" s="17"/>
      <c r="E409" s="17"/>
      <c r="F409" s="16"/>
      <c r="G409" s="16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42"/>
      <c r="S409" s="43"/>
      <c r="T409" s="12"/>
      <c r="U409" s="22"/>
      <c r="V409" s="12"/>
      <c r="X409" s="44"/>
      <c r="Y409" s="45"/>
      <c r="Z409" s="17"/>
      <c r="AA409" s="17"/>
      <c r="AB409" s="17"/>
    </row>
    <row r="410" spans="1:28" s="18" customFormat="1" ht="13.5">
      <c r="A410" s="17"/>
      <c r="B410" s="17"/>
      <c r="C410" s="17"/>
      <c r="D410" s="17"/>
      <c r="E410" s="17"/>
      <c r="F410" s="16"/>
      <c r="G410" s="16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42"/>
      <c r="S410" s="43"/>
      <c r="T410" s="12"/>
      <c r="U410" s="16"/>
      <c r="V410" s="12"/>
      <c r="X410" s="44"/>
      <c r="Y410" s="45"/>
      <c r="Z410" s="17"/>
      <c r="AA410" s="17"/>
      <c r="AB410" s="17"/>
    </row>
    <row r="411" spans="1:28" s="18" customFormat="1" ht="13.5">
      <c r="A411" s="17"/>
      <c r="B411" s="17"/>
      <c r="C411" s="17"/>
      <c r="D411" s="17"/>
      <c r="E411" s="17"/>
      <c r="F411" s="16"/>
      <c r="G411" s="16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42"/>
      <c r="S411" s="43"/>
      <c r="T411" s="12"/>
      <c r="U411" s="16"/>
      <c r="V411" s="12"/>
      <c r="X411" s="44"/>
      <c r="Y411" s="45"/>
      <c r="Z411" s="17"/>
      <c r="AA411" s="17"/>
      <c r="AB411" s="17"/>
    </row>
    <row r="412" spans="1:28" s="18" customFormat="1" ht="13.5">
      <c r="A412" s="17"/>
      <c r="B412" s="17"/>
      <c r="C412" s="17"/>
      <c r="D412" s="17"/>
      <c r="E412" s="17"/>
      <c r="F412" s="16"/>
      <c r="G412" s="16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42"/>
      <c r="S412" s="43"/>
      <c r="T412" s="12"/>
      <c r="U412" s="16"/>
      <c r="V412" s="12"/>
      <c r="X412" s="44"/>
      <c r="Y412" s="45"/>
      <c r="Z412" s="17"/>
      <c r="AA412" s="17"/>
      <c r="AB412" s="17"/>
    </row>
    <row r="413" spans="1:28" s="18" customFormat="1" ht="13.5">
      <c r="A413" s="17"/>
      <c r="B413" s="17"/>
      <c r="C413" s="17"/>
      <c r="D413" s="17"/>
      <c r="E413" s="17"/>
      <c r="F413" s="16"/>
      <c r="G413" s="16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42"/>
      <c r="S413" s="43"/>
      <c r="T413" s="12"/>
      <c r="U413" s="16"/>
      <c r="V413" s="12"/>
      <c r="X413" s="44"/>
      <c r="Y413" s="45"/>
      <c r="Z413" s="17"/>
      <c r="AA413" s="17"/>
      <c r="AB413" s="17"/>
    </row>
    <row r="414" spans="1:28" s="18" customFormat="1" ht="13.5">
      <c r="A414" s="17"/>
      <c r="B414" s="17"/>
      <c r="C414" s="17"/>
      <c r="D414" s="17"/>
      <c r="E414" s="17"/>
      <c r="F414" s="16"/>
      <c r="G414" s="16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42"/>
      <c r="S414" s="43"/>
      <c r="T414" s="12"/>
      <c r="U414" s="16"/>
      <c r="V414" s="12"/>
      <c r="X414" s="44"/>
      <c r="Y414" s="45"/>
      <c r="Z414" s="17"/>
      <c r="AA414" s="17"/>
      <c r="AB414" s="17"/>
    </row>
    <row r="415" spans="1:28" s="18" customFormat="1" ht="13.5">
      <c r="A415" s="17"/>
      <c r="B415" s="17"/>
      <c r="C415" s="17"/>
      <c r="D415" s="17"/>
      <c r="E415" s="17"/>
      <c r="F415" s="16"/>
      <c r="G415" s="16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42"/>
      <c r="S415" s="43"/>
      <c r="T415" s="12"/>
      <c r="U415" s="22"/>
      <c r="V415" s="12"/>
      <c r="W415" s="12"/>
      <c r="X415" s="44"/>
      <c r="Y415" s="45"/>
      <c r="Z415" s="17"/>
      <c r="AA415" s="17"/>
      <c r="AB415" s="17"/>
    </row>
    <row r="416" spans="1:28" s="18" customFormat="1" ht="13.5">
      <c r="A416" s="17"/>
      <c r="B416" s="17"/>
      <c r="C416" s="17"/>
      <c r="D416" s="17"/>
      <c r="E416" s="17"/>
      <c r="F416" s="16"/>
      <c r="G416" s="16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42"/>
      <c r="S416" s="43"/>
      <c r="T416" s="12"/>
      <c r="U416" s="22"/>
      <c r="V416" s="12"/>
      <c r="W416" s="12"/>
      <c r="X416" s="44"/>
      <c r="Y416" s="45"/>
      <c r="Z416" s="17"/>
      <c r="AA416" s="17"/>
      <c r="AB416" s="17"/>
    </row>
    <row r="417" spans="1:28" s="18" customFormat="1" ht="13.5">
      <c r="A417" s="17"/>
      <c r="B417" s="17"/>
      <c r="C417" s="17"/>
      <c r="D417" s="17"/>
      <c r="E417" s="17"/>
      <c r="F417" s="16"/>
      <c r="G417" s="16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42"/>
      <c r="S417" s="43"/>
      <c r="T417" s="12"/>
      <c r="U417" s="22"/>
      <c r="V417" s="12"/>
      <c r="W417" s="12"/>
      <c r="X417" s="44"/>
      <c r="Y417" s="45"/>
      <c r="Z417" s="17"/>
      <c r="AA417" s="17"/>
      <c r="AB417" s="17"/>
    </row>
    <row r="418" spans="1:28" s="18" customFormat="1" ht="13.5">
      <c r="A418" s="17"/>
      <c r="B418" s="17"/>
      <c r="C418" s="17"/>
      <c r="D418" s="17"/>
      <c r="E418" s="17"/>
      <c r="F418" s="16"/>
      <c r="G418" s="16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42"/>
      <c r="S418" s="43"/>
      <c r="T418" s="12"/>
      <c r="U418" s="22"/>
      <c r="V418" s="12"/>
      <c r="W418" s="12"/>
      <c r="X418" s="44"/>
      <c r="Y418" s="45"/>
      <c r="Z418" s="17"/>
      <c r="AA418" s="17"/>
      <c r="AB418" s="17"/>
    </row>
    <row r="419" spans="1:28" s="18" customFormat="1" ht="13.5">
      <c r="A419" s="17"/>
      <c r="B419" s="17"/>
      <c r="C419" s="17"/>
      <c r="D419" s="17"/>
      <c r="E419" s="17"/>
      <c r="F419" s="16"/>
      <c r="G419" s="16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42"/>
      <c r="S419" s="43"/>
      <c r="T419" s="12"/>
      <c r="U419" s="22"/>
      <c r="V419" s="12"/>
      <c r="X419" s="44"/>
      <c r="Y419" s="45"/>
      <c r="Z419" s="17"/>
      <c r="AA419" s="17"/>
      <c r="AB419" s="17"/>
    </row>
    <row r="420" spans="1:28" s="18" customFormat="1" ht="13.5">
      <c r="A420" s="17"/>
      <c r="B420" s="17"/>
      <c r="C420" s="17"/>
      <c r="D420" s="17"/>
      <c r="E420" s="17"/>
      <c r="F420" s="16"/>
      <c r="G420" s="16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42"/>
      <c r="S420" s="43"/>
      <c r="T420" s="17"/>
      <c r="U420" s="16"/>
      <c r="V420" s="12"/>
      <c r="X420" s="44"/>
      <c r="Y420" s="45"/>
      <c r="Z420" s="17"/>
      <c r="AA420" s="17"/>
      <c r="AB420" s="17"/>
    </row>
    <row r="421" spans="1:28" s="18" customFormat="1" ht="13.5">
      <c r="A421" s="17"/>
      <c r="B421" s="17"/>
      <c r="C421" s="17"/>
      <c r="D421" s="17"/>
      <c r="E421" s="17"/>
      <c r="F421" s="16"/>
      <c r="G421" s="16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42"/>
      <c r="S421" s="43"/>
      <c r="T421" s="17"/>
      <c r="U421" s="16"/>
      <c r="V421" s="12"/>
      <c r="X421" s="44"/>
      <c r="Y421" s="45"/>
      <c r="Z421" s="17"/>
      <c r="AA421" s="17"/>
      <c r="AB421" s="17"/>
    </row>
    <row r="422" spans="1:28" s="18" customFormat="1" ht="13.5">
      <c r="A422" s="17"/>
      <c r="B422" s="17"/>
      <c r="C422" s="17"/>
      <c r="D422" s="17"/>
      <c r="E422" s="17"/>
      <c r="F422" s="16"/>
      <c r="G422" s="16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42"/>
      <c r="S422" s="43"/>
      <c r="T422" s="12"/>
      <c r="U422" s="16"/>
      <c r="V422" s="12"/>
      <c r="X422" s="44"/>
      <c r="Y422" s="45"/>
      <c r="Z422" s="17"/>
      <c r="AA422" s="17"/>
      <c r="AB422" s="17"/>
    </row>
    <row r="423" spans="1:28" s="18" customFormat="1" ht="13.5">
      <c r="A423" s="17"/>
      <c r="B423" s="17"/>
      <c r="C423" s="17"/>
      <c r="D423" s="17"/>
      <c r="E423" s="17"/>
      <c r="F423" s="16"/>
      <c r="G423" s="16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42"/>
      <c r="S423" s="43"/>
      <c r="T423" s="12"/>
      <c r="U423" s="22"/>
      <c r="V423" s="12"/>
      <c r="W423" s="12"/>
      <c r="X423" s="44"/>
      <c r="Y423" s="45"/>
      <c r="Z423" s="17"/>
      <c r="AA423" s="17"/>
      <c r="AB423" s="17"/>
    </row>
    <row r="424" spans="1:28" s="18" customFormat="1" ht="13.5">
      <c r="A424" s="17"/>
      <c r="B424" s="17"/>
      <c r="C424" s="17"/>
      <c r="D424" s="17"/>
      <c r="E424" s="17"/>
      <c r="F424" s="16"/>
      <c r="G424" s="16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42"/>
      <c r="S424" s="43"/>
      <c r="T424" s="12"/>
      <c r="U424" s="22"/>
      <c r="V424" s="12"/>
      <c r="W424" s="12"/>
      <c r="X424" s="44"/>
      <c r="Y424" s="45"/>
      <c r="Z424" s="17"/>
      <c r="AA424" s="17"/>
      <c r="AB424" s="17"/>
    </row>
    <row r="425" spans="1:28" s="18" customFormat="1" ht="13.5">
      <c r="A425" s="17"/>
      <c r="B425" s="17"/>
      <c r="C425" s="17"/>
      <c r="D425" s="17"/>
      <c r="E425" s="17"/>
      <c r="F425" s="16"/>
      <c r="G425" s="16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42"/>
      <c r="S425" s="43"/>
      <c r="T425" s="12"/>
      <c r="U425" s="16"/>
      <c r="V425" s="12"/>
      <c r="X425" s="44"/>
      <c r="Y425" s="45"/>
      <c r="Z425" s="17"/>
      <c r="AA425" s="17"/>
      <c r="AB425" s="17"/>
    </row>
    <row r="426" spans="1:28" s="18" customFormat="1" ht="13.5">
      <c r="A426" s="17"/>
      <c r="B426" s="17"/>
      <c r="C426" s="17"/>
      <c r="D426" s="17"/>
      <c r="E426" s="17"/>
      <c r="F426" s="16"/>
      <c r="G426" s="16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42"/>
      <c r="S426" s="43"/>
      <c r="T426" s="12"/>
      <c r="U426" s="16"/>
      <c r="V426" s="12"/>
      <c r="X426" s="44"/>
      <c r="Y426" s="45"/>
      <c r="Z426" s="17"/>
      <c r="AA426" s="17"/>
      <c r="AB426" s="17"/>
    </row>
    <row r="427" spans="1:28" s="18" customFormat="1" ht="13.5">
      <c r="A427" s="17"/>
      <c r="B427" s="17"/>
      <c r="C427" s="17"/>
      <c r="D427" s="17"/>
      <c r="E427" s="17"/>
      <c r="F427" s="16"/>
      <c r="G427" s="16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42"/>
      <c r="S427" s="43"/>
      <c r="T427" s="12"/>
      <c r="U427" s="16"/>
      <c r="V427" s="12"/>
      <c r="X427" s="44"/>
      <c r="Y427" s="45"/>
      <c r="Z427" s="17"/>
      <c r="AA427" s="17"/>
      <c r="AB427" s="17"/>
    </row>
    <row r="428" spans="1:28" s="18" customFormat="1" ht="13.5">
      <c r="A428" s="17"/>
      <c r="B428" s="17"/>
      <c r="C428" s="17"/>
      <c r="D428" s="17"/>
      <c r="E428" s="17"/>
      <c r="F428" s="16"/>
      <c r="G428" s="16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42"/>
      <c r="S428" s="43"/>
      <c r="T428" s="12"/>
      <c r="U428" s="16"/>
      <c r="V428" s="12"/>
      <c r="X428" s="44"/>
      <c r="Y428" s="45"/>
      <c r="Z428" s="17"/>
      <c r="AA428" s="17"/>
      <c r="AB428" s="17"/>
    </row>
    <row r="429" spans="1:28" s="18" customFormat="1" ht="13.5">
      <c r="A429" s="17"/>
      <c r="B429" s="17"/>
      <c r="C429" s="17"/>
      <c r="D429" s="17"/>
      <c r="E429" s="17"/>
      <c r="F429" s="16"/>
      <c r="G429" s="16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42"/>
      <c r="S429" s="43"/>
      <c r="T429" s="12"/>
      <c r="U429" s="16"/>
      <c r="V429" s="12"/>
      <c r="X429" s="44"/>
      <c r="Y429" s="45"/>
      <c r="Z429" s="17"/>
      <c r="AA429" s="17"/>
      <c r="AB429" s="17"/>
    </row>
    <row r="430" spans="1:28" s="18" customFormat="1" ht="13.5">
      <c r="A430" s="17"/>
      <c r="B430" s="17"/>
      <c r="C430" s="17"/>
      <c r="D430" s="17"/>
      <c r="E430" s="17"/>
      <c r="F430" s="16"/>
      <c r="G430" s="16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42"/>
      <c r="S430" s="43"/>
      <c r="T430" s="12"/>
      <c r="U430" s="16"/>
      <c r="V430" s="12"/>
      <c r="X430" s="44"/>
      <c r="Y430" s="45"/>
      <c r="Z430" s="17"/>
      <c r="AA430" s="17"/>
      <c r="AB430" s="17"/>
    </row>
    <row r="431" spans="1:28" s="18" customFormat="1" ht="13.5">
      <c r="A431" s="17"/>
      <c r="B431" s="17"/>
      <c r="C431" s="17"/>
      <c r="D431" s="17"/>
      <c r="E431" s="17"/>
      <c r="F431" s="16"/>
      <c r="G431" s="16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42"/>
      <c r="S431" s="43"/>
      <c r="T431" s="12"/>
      <c r="U431" s="16"/>
      <c r="V431" s="12"/>
      <c r="X431" s="44"/>
      <c r="Y431" s="45"/>
      <c r="Z431" s="17"/>
      <c r="AA431" s="17"/>
      <c r="AB431" s="17"/>
    </row>
    <row r="432" spans="6:21" s="18" customFormat="1" ht="13.5">
      <c r="F432" s="41"/>
      <c r="G432" s="41"/>
      <c r="R432" s="47"/>
      <c r="U432" s="41"/>
    </row>
    <row r="433" ht="13.5">
      <c r="R433" s="21"/>
    </row>
    <row r="434" ht="13.5">
      <c r="R434" s="21"/>
    </row>
    <row r="435" ht="13.5">
      <c r="R435" s="21"/>
    </row>
    <row r="436" ht="13.5">
      <c r="R436" s="21"/>
    </row>
    <row r="437" ht="13.5">
      <c r="R437" s="21"/>
    </row>
  </sheetData>
  <sheetProtection/>
  <hyperlinks>
    <hyperlink ref="R461" r:id="rId1" display="javascript:dr('http://publish.aps.org/abstract/PRC/v36/p32/')"/>
    <hyperlink ref="S460" r:id="rId2" display="javascript:dr('http://publish.aps.org/abstract/PRC/v36/p32/')"/>
    <hyperlink ref="X459" r:id="rId3" display="javascript:dr('http://publish.aps.org/abstract/PRC/v36/p32/')"/>
    <hyperlink ref="Y458" r:id="rId4" display="javascript:dr('http://publish.aps.org/abstract/PRC/v36/p32/')"/>
    <hyperlink ref="R442" r:id="rId5" display="javascript:dr('http://publish.aps.org/abstract/PRC/v43/p223/')"/>
    <hyperlink ref="S441" r:id="rId6" display="javascript:dr('http://publish.aps.org/abstract/PRC/v43/p223/')"/>
    <hyperlink ref="X440" r:id="rId7" display="javascript:dr('http://publish.aps.org/abstract/PRC/v43/p223/')"/>
    <hyperlink ref="Y439" r:id="rId8" display="javascript:dr('http://publish.aps.org/abstract/PRC/v43/p223/')"/>
    <hyperlink ref="Y25" r:id="rId9" display="javascript:dr('http://publish.aps.org/abstract/PRC/v60/p017603/')"/>
    <hyperlink ref="R98" r:id="rId10" display="javascript:dr('http://publish.aps.org/abstract/PRC/v56/p900/')"/>
    <hyperlink ref="R105" r:id="rId11" display="javascript:dr('http://publish.aps.org/abstract/PRC/v49/p2401/')"/>
    <hyperlink ref="R111" r:id="rId12" display="javascript:dr('http://publish.aps.org/abstract/PRC/v50/p2466/')"/>
    <hyperlink ref="R123" r:id="rId13" display="javascript:dr('http://publish.aps.org/abstract/PRC/v41/p2414/')"/>
    <hyperlink ref="R136" r:id="rId14" display="javascript:dr('http://publish.aps.org/abstract/PRC/v38/p1099/')"/>
    <hyperlink ref="R142" r:id="rId15" display="javascript:dr('http://publish.aps.org/abstract/PRC/v35/p45/')"/>
    <hyperlink ref="S97" r:id="rId16" display="javascript:dr('http://publish.aps.org/abstract/PRC/v56/p900/')"/>
    <hyperlink ref="S104" r:id="rId17" display="javascript:dr('http://publish.aps.org/abstract/PRC/v49/p2401/')"/>
    <hyperlink ref="S110" r:id="rId18" display="javascript:dr('http://publish.aps.org/abstract/PRC/v50/p2466/')"/>
    <hyperlink ref="S122" r:id="rId19" display="javascript:dr('http://publish.aps.org/abstract/PRC/v41/p2414/')"/>
    <hyperlink ref="S135" r:id="rId20" display="javascript:dr('http://publish.aps.org/abstract/PRC/v38/p1099/')"/>
    <hyperlink ref="S141" r:id="rId21" display="javascript:dr('http://publish.aps.org/abstract/PRC/v35/p45/')"/>
    <hyperlink ref="X96" r:id="rId22" display="javascript:dr('http://publish.aps.org/abstract/PRC/v56/p900/')"/>
    <hyperlink ref="X103" r:id="rId23" display="javascript:dr('http://publish.aps.org/abstract/PRC/v49/p2401/')"/>
    <hyperlink ref="X109" r:id="rId24" display="javascript:dr('http://publish.aps.org/abstract/PRC/v50/p2466/')"/>
    <hyperlink ref="X121" r:id="rId25" display="javascript:dr('http://publish.aps.org/abstract/PRC/v41/p2414/')"/>
    <hyperlink ref="X134" r:id="rId26" display="javascript:dr('http://publish.aps.org/abstract/PRC/v38/p1099/')"/>
    <hyperlink ref="Y95" r:id="rId27" display="javascript:dr('http://publish.aps.org/abstract/PRC/v56/p900/')"/>
    <hyperlink ref="Y101" r:id="rId28" display="javascript:dr('http://publish.aps.org/abstract/PRC/v49/p2401/')"/>
    <hyperlink ref="Y108" r:id="rId29" display="javascript:dr('http://publish.aps.org/abstract/PRC/v50/p2466/')"/>
    <hyperlink ref="Y133" r:id="rId30" display="javascript:dr('http://publish.aps.org/abstract/PRC/v38/p1099/')"/>
    <hyperlink ref="R192" r:id="rId31" display="javascript:dr('http://publish.aps.org/abstract/PRC/v33/p1931/')"/>
    <hyperlink ref="S191" r:id="rId32" display="javascript:dr('http://publish.aps.org/abstract/PRC/v33/p1931/')"/>
    <hyperlink ref="X190" r:id="rId33" display="javascript:dr('http://publish.aps.org/abstract/PRC/v33/p1931/')"/>
    <hyperlink ref="Y189" r:id="rId34" display="javascript:dr('http://publish.aps.org/abstract/PRC/v33/p1931/')"/>
    <hyperlink ref="Y102" r:id="rId35" display="javascript:dr('http://publish.aps.org/abstract/PRC/v49/p2401/')"/>
  </hyperlinks>
  <printOptions/>
  <pageMargins left="0.7" right="0.7" top="0.75" bottom="0.75" header="0.3" footer="0.3"/>
  <pageSetup orientation="portrait" paperSize="9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C1">
      <pane xSplit="1" topLeftCell="D3" activePane="topRight" state="frozen"/>
      <selection pane="topLeft" activeCell="C1" sqref="C1"/>
      <selection pane="topRight" activeCell="J50" sqref="J50"/>
    </sheetView>
  </sheetViews>
  <sheetFormatPr defaultColWidth="9.00390625" defaultRowHeight="13.5"/>
  <cols>
    <col min="3" max="3" width="37.125" style="0" bestFit="1" customWidth="1"/>
    <col min="10" max="10" width="22.625" style="0" bestFit="1" customWidth="1"/>
    <col min="11" max="11" width="12.25390625" style="0" bestFit="1" customWidth="1"/>
  </cols>
  <sheetData>
    <row r="1" spans="1:11" s="79" customFormat="1" ht="14.25">
      <c r="A1" s="75" t="s">
        <v>26</v>
      </c>
      <c r="B1" s="76" t="s">
        <v>27</v>
      </c>
      <c r="C1" s="76" t="s">
        <v>28</v>
      </c>
      <c r="D1" s="76" t="s">
        <v>29</v>
      </c>
      <c r="E1" s="77" t="s">
        <v>30</v>
      </c>
      <c r="F1" s="77" t="s">
        <v>31</v>
      </c>
      <c r="G1" s="76" t="s">
        <v>32</v>
      </c>
      <c r="H1" s="76" t="s">
        <v>33</v>
      </c>
      <c r="I1" s="78" t="s">
        <v>34</v>
      </c>
      <c r="J1" t="s">
        <v>123</v>
      </c>
      <c r="K1" s="90" t="s">
        <v>124</v>
      </c>
    </row>
    <row r="2" spans="1:11" s="79" customFormat="1" ht="14.25">
      <c r="A2" s="75"/>
      <c r="B2" s="76"/>
      <c r="C2" s="76"/>
      <c r="D2" s="76"/>
      <c r="E2" s="77"/>
      <c r="F2" s="77"/>
      <c r="G2" s="76"/>
      <c r="H2" s="76"/>
      <c r="I2" s="78"/>
      <c r="J2"/>
      <c r="K2" s="90"/>
    </row>
    <row r="3" spans="1:11" s="79" customFormat="1" ht="14.25">
      <c r="A3" s="80">
        <v>13544004</v>
      </c>
      <c r="B3" s="81"/>
      <c r="C3" s="76" t="s">
        <v>35</v>
      </c>
      <c r="D3" s="76" t="s">
        <v>36</v>
      </c>
      <c r="E3" s="82">
        <v>0.025</v>
      </c>
      <c r="F3" s="82">
        <v>0.025</v>
      </c>
      <c r="G3" s="76" t="s">
        <v>37</v>
      </c>
      <c r="H3" s="81">
        <v>1992</v>
      </c>
      <c r="J3" t="str">
        <f>D3&amp;H3</f>
        <v>T.A.Walkiewicz et al.1992</v>
      </c>
      <c r="K3" s="90" t="str">
        <f>IF(COUNTIF(NSR!$AC$3:$AC$25,"*"&amp;G3&amp;"*")&gt;0,"○",IF(COUNTIF(NSR!AD$3:AD$25,"*"&amp;SUBSTITUTE(D3," et al.",)&amp;"*"&amp;H3)&gt;0,"△","×"))</f>
        <v>○</v>
      </c>
    </row>
    <row r="4" spans="1:11" s="79" customFormat="1" ht="14.25">
      <c r="A4" s="80">
        <v>13544007</v>
      </c>
      <c r="B4" s="81"/>
      <c r="C4" s="76" t="s">
        <v>38</v>
      </c>
      <c r="D4" s="76" t="s">
        <v>36</v>
      </c>
      <c r="E4" s="82">
        <v>0.025</v>
      </c>
      <c r="F4" s="82">
        <v>0.025</v>
      </c>
      <c r="G4" s="76" t="s">
        <v>37</v>
      </c>
      <c r="H4" s="81">
        <v>1992</v>
      </c>
      <c r="J4" t="str">
        <f aca="true" t="shared" si="0" ref="J4:J44">D4&amp;H4</f>
        <v>T.A.Walkiewicz et al.1992</v>
      </c>
      <c r="K4" s="90" t="str">
        <f>IF(COUNTIF(NSR!$AC$3:$AC$25,"*"&amp;G4&amp;"*")&gt;0,"○",IF(COUNTIF(NSR!AD$3:AD$25,"*"&amp;SUBSTITUTE(D4," et al.",)&amp;"*"&amp;H4)&gt;0,"△","×"))</f>
        <v>○</v>
      </c>
    </row>
    <row r="5" spans="1:11" s="79" customFormat="1" ht="14.25">
      <c r="A5" s="80">
        <v>10791005</v>
      </c>
      <c r="B5" s="81"/>
      <c r="C5" s="76" t="s">
        <v>39</v>
      </c>
      <c r="D5" s="76" t="s">
        <v>40</v>
      </c>
      <c r="E5" s="82">
        <v>100</v>
      </c>
      <c r="F5" s="82">
        <v>1800000</v>
      </c>
      <c r="G5" s="76" t="s">
        <v>41</v>
      </c>
      <c r="H5" s="81">
        <v>1976</v>
      </c>
      <c r="J5" t="str">
        <f t="shared" si="0"/>
        <v>H.Weigmann et al.1976</v>
      </c>
      <c r="K5" s="90" t="str">
        <f>IF(COUNTIF(NSR!$AC$3:$AC$25,"*"&amp;G5&amp;"*")&gt;0,"○",IF(COUNTIF(NSR!AD$3:AD$25,"*"&amp;SUBSTITUTE(D5," et al.",)&amp;"*"&amp;H5)&gt;0,"△","×"))</f>
        <v>×</v>
      </c>
    </row>
    <row r="6" spans="1:11" s="79" customFormat="1" ht="14.25">
      <c r="A6" s="80">
        <v>12866004</v>
      </c>
      <c r="B6" s="81"/>
      <c r="C6" s="76" t="s">
        <v>42</v>
      </c>
      <c r="D6" s="76" t="s">
        <v>43</v>
      </c>
      <c r="E6" s="82">
        <v>0.025</v>
      </c>
      <c r="F6" s="82">
        <v>0.025</v>
      </c>
      <c r="G6" s="76" t="s">
        <v>44</v>
      </c>
      <c r="H6" s="81">
        <v>1978</v>
      </c>
      <c r="J6" t="str">
        <f t="shared" si="0"/>
        <v>R.E.Heft1978</v>
      </c>
      <c r="K6" s="90" t="str">
        <f>IF(COUNTIF(NSR!$AC$3:$AC$25,"*"&amp;G6&amp;"*")&gt;0,"○",IF(COUNTIF(NSR!AD$3:AD$25,"*"&amp;SUBSTITUTE(D6," et al.",)&amp;"*"&amp;H6)&gt;0,"△","×"))</f>
        <v>×</v>
      </c>
    </row>
    <row r="7" spans="1:11" s="79" customFormat="1" ht="14.25">
      <c r="A7" s="80">
        <v>11447005</v>
      </c>
      <c r="B7" s="81"/>
      <c r="C7" s="76" t="s">
        <v>42</v>
      </c>
      <c r="D7" s="76" t="s">
        <v>45</v>
      </c>
      <c r="E7" s="82">
        <v>0.025</v>
      </c>
      <c r="F7" s="82">
        <v>0.025</v>
      </c>
      <c r="G7" s="76" t="s">
        <v>46</v>
      </c>
      <c r="H7" s="81">
        <v>1947</v>
      </c>
      <c r="J7" t="str">
        <f t="shared" si="0"/>
        <v>L.Seren et al.1947</v>
      </c>
      <c r="K7" s="90" t="str">
        <f>IF(COUNTIF(NSR!$AC$3:$AC$25,"*"&amp;G7&amp;"*")&gt;0,"○",IF(COUNTIF(NSR!AD$3:AD$25,"*"&amp;SUBSTITUTE(D7," et al.",)&amp;"*"&amp;H7)&gt;0,"△","×"))</f>
        <v>×</v>
      </c>
    </row>
    <row r="8" spans="1:11" s="79" customFormat="1" ht="14.25">
      <c r="A8" s="80">
        <v>13860003</v>
      </c>
      <c r="B8" s="81"/>
      <c r="C8" s="76" t="s">
        <v>47</v>
      </c>
      <c r="D8" s="76" t="s">
        <v>48</v>
      </c>
      <c r="E8" s="82">
        <v>1000000</v>
      </c>
      <c r="F8" s="82">
        <v>1000000</v>
      </c>
      <c r="G8" s="76" t="s">
        <v>49</v>
      </c>
      <c r="H8" s="81">
        <v>1953</v>
      </c>
      <c r="J8" t="str">
        <f t="shared" si="0"/>
        <v>D.J.Hughes et al.1953</v>
      </c>
      <c r="K8" s="90" t="str">
        <f>IF(COUNTIF(NSR!$AC$3:$AC$25,"*"&amp;G8&amp;"*")&gt;0,"○",IF(COUNTIF(NSR!AD$3:AD$25,"*"&amp;SUBSTITUTE(D8," et al.",)&amp;"*"&amp;H8)&gt;0,"△","×"))</f>
        <v>○</v>
      </c>
    </row>
    <row r="9" spans="1:11" s="79" customFormat="1" ht="14.25">
      <c r="A9" s="80">
        <v>11399003</v>
      </c>
      <c r="B9" s="81"/>
      <c r="C9" s="76" t="s">
        <v>50</v>
      </c>
      <c r="D9" s="76" t="s">
        <v>51</v>
      </c>
      <c r="E9" s="82">
        <v>24000</v>
      </c>
      <c r="F9" s="82">
        <v>24000</v>
      </c>
      <c r="G9" s="76" t="s">
        <v>52</v>
      </c>
      <c r="H9" s="81">
        <v>1957</v>
      </c>
      <c r="J9" t="str">
        <f t="shared" si="0"/>
        <v>R.L.Macklin et al.1957</v>
      </c>
      <c r="K9" s="90" t="str">
        <f>IF(COUNTIF(NSR!$AC$3:$AC$25,"*"&amp;G9&amp;"*")&gt;0,"○",IF(COUNTIF(NSR!AD$3:AD$25,"*"&amp;SUBSTITUTE(D9," et al.",)&amp;"*"&amp;H9)&gt;0,"△","×"))</f>
        <v>×</v>
      </c>
    </row>
    <row r="10" spans="1:11" s="79" customFormat="1" ht="14.25">
      <c r="A10" s="80">
        <v>11507004</v>
      </c>
      <c r="B10" s="81"/>
      <c r="C10" s="76" t="s">
        <v>38</v>
      </c>
      <c r="D10" s="76" t="s">
        <v>53</v>
      </c>
      <c r="E10" s="82">
        <v>0.025</v>
      </c>
      <c r="F10" s="82">
        <v>0.025</v>
      </c>
      <c r="G10" s="76" t="s">
        <v>54</v>
      </c>
      <c r="H10" s="81">
        <v>1952</v>
      </c>
      <c r="J10" t="str">
        <f t="shared" si="0"/>
        <v>H.Pomerance1952</v>
      </c>
      <c r="K10" s="90" t="str">
        <f>IF(COUNTIF(NSR!$AC$3:$AC$25,"*"&amp;G10&amp;"*")&gt;0,"○",IF(COUNTIF(NSR!AD$3:AD$25,"*"&amp;SUBSTITUTE(D10," et al.",)&amp;"*"&amp;H10)&gt;0,"△","×"))</f>
        <v>×</v>
      </c>
    </row>
    <row r="11" spans="1:11" s="79" customFormat="1" ht="14.25">
      <c r="A11" s="80">
        <v>10644004</v>
      </c>
      <c r="B11" s="81"/>
      <c r="C11" s="76" t="s">
        <v>38</v>
      </c>
      <c r="D11" s="76" t="s">
        <v>55</v>
      </c>
      <c r="E11" s="82">
        <v>0.025</v>
      </c>
      <c r="F11" s="82">
        <v>0.025</v>
      </c>
      <c r="G11" s="76" t="s">
        <v>56</v>
      </c>
      <c r="H11" s="81">
        <v>1975</v>
      </c>
      <c r="J11" t="str">
        <f t="shared" si="0"/>
        <v>G.Gleason1975</v>
      </c>
      <c r="K11" s="90" t="str">
        <f>IF(COUNTIF(NSR!$AC$3:$AC$25,"*"&amp;G11&amp;"*")&gt;0,"○",IF(COUNTIF(NSR!AD$3:AD$25,"*"&amp;SUBSTITUTE(D11," et al.",)&amp;"*"&amp;H11)&gt;0,"△","×"))</f>
        <v>×</v>
      </c>
    </row>
    <row r="12" spans="1:11" s="79" customFormat="1" ht="14.25">
      <c r="A12" s="80">
        <v>13192004</v>
      </c>
      <c r="B12" s="81"/>
      <c r="C12" s="76" t="s">
        <v>57</v>
      </c>
      <c r="D12" s="76" t="s">
        <v>58</v>
      </c>
      <c r="E12" s="82">
        <v>0.025</v>
      </c>
      <c r="F12" s="82">
        <v>0.025</v>
      </c>
      <c r="G12" s="76" t="s">
        <v>59</v>
      </c>
      <c r="H12" s="81">
        <v>1990</v>
      </c>
      <c r="J12" t="str">
        <f t="shared" si="0"/>
        <v>W.V.Prestwich et al.1990</v>
      </c>
      <c r="K12" s="90" t="str">
        <f>IF(COUNTIF(NSR!$AC$3:$AC$25,"*"&amp;G12&amp;"*")&gt;0,"○",IF(COUNTIF(NSR!AD$3:AD$25,"*"&amp;SUBSTITUTE(D12," et al.",)&amp;"*"&amp;H12)&gt;0,"△","×"))</f>
        <v>×</v>
      </c>
    </row>
    <row r="13" spans="1:11" s="79" customFormat="1" ht="14.25">
      <c r="A13" s="80">
        <v>11450003</v>
      </c>
      <c r="B13" s="81"/>
      <c r="C13" s="76" t="s">
        <v>47</v>
      </c>
      <c r="D13" s="76" t="s">
        <v>48</v>
      </c>
      <c r="E13" s="82">
        <v>1000000</v>
      </c>
      <c r="F13" s="82">
        <v>1000000</v>
      </c>
      <c r="G13" s="76" t="s">
        <v>60</v>
      </c>
      <c r="H13" s="81">
        <v>1949</v>
      </c>
      <c r="J13" t="str">
        <f t="shared" si="0"/>
        <v>D.J.Hughes et al.1949</v>
      </c>
      <c r="K13" s="90" t="str">
        <f>IF(COUNTIF(NSR!$AC$3:$AC$25,"*"&amp;G13&amp;"*")&gt;0,"○",IF(COUNTIF(NSR!AD$3:AD$25,"*"&amp;SUBSTITUTE(D13," et al.",)&amp;"*"&amp;H13)&gt;0,"△","×"))</f>
        <v>×</v>
      </c>
    </row>
    <row r="14" spans="1:11" s="79" customFormat="1" ht="14.25">
      <c r="A14" s="80">
        <v>20214007</v>
      </c>
      <c r="B14" s="81"/>
      <c r="C14" s="76" t="s">
        <v>42</v>
      </c>
      <c r="D14" s="76" t="s">
        <v>61</v>
      </c>
      <c r="E14" s="82">
        <v>0.025</v>
      </c>
      <c r="F14" s="82">
        <v>0.025</v>
      </c>
      <c r="G14" s="76" t="s">
        <v>62</v>
      </c>
      <c r="H14" s="81">
        <v>1967</v>
      </c>
      <c r="J14" t="str">
        <f t="shared" si="0"/>
        <v>P.Spilling et al.1967</v>
      </c>
      <c r="K14" s="90" t="str">
        <f>IF(COUNTIF(NSR!$AC$3:$AC$25,"*"&amp;G14&amp;"*")&gt;0,"○",IF(COUNTIF(NSR!AD$3:AD$25,"*"&amp;SUBSTITUTE(D14," et al.",)&amp;"*"&amp;H14)&gt;0,"△","×"))</f>
        <v>○</v>
      </c>
    </row>
    <row r="15" spans="1:11" s="79" customFormat="1" ht="14.25">
      <c r="A15" s="80">
        <v>21438003</v>
      </c>
      <c r="B15" s="81"/>
      <c r="C15" s="76" t="s">
        <v>50</v>
      </c>
      <c r="D15" s="76" t="s">
        <v>63</v>
      </c>
      <c r="E15" s="82">
        <v>14000000</v>
      </c>
      <c r="F15" s="82">
        <v>14000000</v>
      </c>
      <c r="G15" s="76" t="s">
        <v>64</v>
      </c>
      <c r="H15" s="81">
        <v>1958</v>
      </c>
      <c r="J15" t="str">
        <f t="shared" si="0"/>
        <v>J.L.Perkin et al.1958</v>
      </c>
      <c r="K15" s="90" t="str">
        <f>IF(COUNTIF(NSR!$AC$3:$AC$25,"*"&amp;G15&amp;"*")&gt;0,"○",IF(COUNTIF(NSR!AD$3:AD$25,"*"&amp;SUBSTITUTE(D15," et al.",)&amp;"*"&amp;H15)&gt;0,"△","×"))</f>
        <v>×</v>
      </c>
    </row>
    <row r="16" spans="1:11" s="79" customFormat="1" ht="14.25">
      <c r="A16" s="80">
        <v>20789003</v>
      </c>
      <c r="B16" s="81"/>
      <c r="C16" s="76" t="s">
        <v>50</v>
      </c>
      <c r="D16" s="76" t="s">
        <v>668</v>
      </c>
      <c r="E16" s="82">
        <v>0.025</v>
      </c>
      <c r="F16" s="82">
        <v>0.025</v>
      </c>
      <c r="G16" s="76" t="s">
        <v>65</v>
      </c>
      <c r="H16" s="81">
        <v>1970</v>
      </c>
      <c r="J16" t="str">
        <f t="shared" si="0"/>
        <v>T.B.Ryves1970</v>
      </c>
      <c r="K16" s="90" t="str">
        <f>IF(COUNTIF(NSR!$AC$3:$AC$25,"*"&amp;G16&amp;"*")&gt;0,"○",IF(COUNTIF(NSR!AD$3:AD$25,"*"&amp;SUBSTITUTE(D16," et al.",)&amp;"*"&amp;H16)&gt;0,"△","×"))</f>
        <v>×</v>
      </c>
    </row>
    <row r="17" spans="1:11" s="79" customFormat="1" ht="14.25">
      <c r="A17" s="80">
        <v>22419002</v>
      </c>
      <c r="B17" s="81"/>
      <c r="C17" s="76" t="s">
        <v>38</v>
      </c>
      <c r="D17" s="76" t="s">
        <v>66</v>
      </c>
      <c r="E17" s="82">
        <v>38000</v>
      </c>
      <c r="F17" s="82">
        <v>38000</v>
      </c>
      <c r="G17" s="76" t="s">
        <v>67</v>
      </c>
      <c r="H17" s="81">
        <v>1998</v>
      </c>
      <c r="J17" t="str">
        <f t="shared" si="0"/>
        <v>P.Mohr et al.1998</v>
      </c>
      <c r="K17" s="90" t="str">
        <f>IF(COUNTIF(NSR!$AC$3:$AC$25,"*"&amp;G17&amp;"*")&gt;0,"○",IF(COUNTIF(NSR!AD$3:AD$25,"*"&amp;SUBSTITUTE(D17," et al.",)&amp;"*"&amp;H17)&gt;0,"△","×"))</f>
        <v>○</v>
      </c>
    </row>
    <row r="18" spans="1:11" s="79" customFormat="1" ht="14.25">
      <c r="A18" s="80">
        <v>22419003</v>
      </c>
      <c r="B18" s="81"/>
      <c r="C18" s="76" t="s">
        <v>42</v>
      </c>
      <c r="D18" s="76" t="s">
        <v>66</v>
      </c>
      <c r="E18" s="82">
        <v>33000</v>
      </c>
      <c r="F18" s="82">
        <v>210000</v>
      </c>
      <c r="G18" s="76" t="s">
        <v>67</v>
      </c>
      <c r="H18" s="81">
        <v>1998</v>
      </c>
      <c r="J18" t="str">
        <f t="shared" si="0"/>
        <v>P.Mohr et al.1998</v>
      </c>
      <c r="K18" s="90" t="str">
        <f>IF(COUNTIF(NSR!$AC$3:$AC$25,"*"&amp;G18&amp;"*")&gt;0,"○",IF(COUNTIF(NSR!AD$3:AD$25,"*"&amp;SUBSTITUTE(D18," et al.",)&amp;"*"&amp;H18)&gt;0,"△","×"))</f>
        <v>○</v>
      </c>
    </row>
    <row r="19" spans="1:11" s="79" customFormat="1" ht="14.25">
      <c r="A19" s="80">
        <v>20625002</v>
      </c>
      <c r="B19" s="81"/>
      <c r="C19" s="76" t="s">
        <v>38</v>
      </c>
      <c r="D19" s="76" t="s">
        <v>68</v>
      </c>
      <c r="E19" s="82">
        <v>0.025</v>
      </c>
      <c r="F19" s="82">
        <v>0.025</v>
      </c>
      <c r="G19" s="76" t="s">
        <v>69</v>
      </c>
      <c r="H19" s="81">
        <v>1976</v>
      </c>
      <c r="J19" t="str">
        <f t="shared" si="0"/>
        <v>E.M.Gryntakis1976</v>
      </c>
      <c r="K19" s="90" t="str">
        <f>IF(COUNTIF(NSR!$AC$3:$AC$25,"*"&amp;G19&amp;"*")&gt;0,"○",IF(COUNTIF(NSR!AD$3:AD$25,"*"&amp;SUBSTITUTE(D19," et al.",)&amp;"*"&amp;H19)&gt;0,"△","×"))</f>
        <v>×</v>
      </c>
    </row>
    <row r="20" spans="1:11" s="79" customFormat="1" ht="14.25">
      <c r="A20" s="80">
        <v>20092002</v>
      </c>
      <c r="B20" s="81"/>
      <c r="C20" s="76" t="s">
        <v>50</v>
      </c>
      <c r="D20" s="76" t="s">
        <v>70</v>
      </c>
      <c r="E20" s="82">
        <v>2900000</v>
      </c>
      <c r="F20" s="82">
        <v>2900000</v>
      </c>
      <c r="G20" s="76" t="s">
        <v>71</v>
      </c>
      <c r="H20" s="81">
        <v>1968</v>
      </c>
      <c r="J20" t="str">
        <f t="shared" si="0"/>
        <v>J.Colditz et al.1968</v>
      </c>
      <c r="K20" s="90" t="str">
        <f>IF(COUNTIF(NSR!$AC$3:$AC$25,"*"&amp;G20&amp;"*")&gt;0,"○",IF(COUNTIF(NSR!AD$3:AD$25,"*"&amp;SUBSTITUTE(D20," et al.",)&amp;"*"&amp;H20)&gt;0,"△","×"))</f>
        <v>×</v>
      </c>
    </row>
    <row r="21" spans="1:11" s="79" customFormat="1" ht="14.25">
      <c r="A21" s="80">
        <v>30314002</v>
      </c>
      <c r="B21" s="81"/>
      <c r="C21" s="76" t="s">
        <v>50</v>
      </c>
      <c r="D21" s="76" t="s">
        <v>72</v>
      </c>
      <c r="E21" s="82">
        <v>14000000</v>
      </c>
      <c r="F21" s="82">
        <v>14000000</v>
      </c>
      <c r="G21" s="76" t="s">
        <v>73</v>
      </c>
      <c r="H21" s="81">
        <v>1974</v>
      </c>
      <c r="J21" t="str">
        <f t="shared" si="0"/>
        <v>J.Vuletin et al.1974</v>
      </c>
      <c r="K21" s="90" t="str">
        <f>IF(COUNTIF(NSR!$AC$3:$AC$25,"*"&amp;G21&amp;"*")&gt;0,"○",IF(COUNTIF(NSR!AD$3:AD$25,"*"&amp;SUBSTITUTE(D21," et al.",)&amp;"*"&amp;H21)&gt;0,"△","×"))</f>
        <v>×</v>
      </c>
    </row>
    <row r="22" spans="1:11" s="79" customFormat="1" ht="14.25">
      <c r="A22" s="80">
        <v>40244003</v>
      </c>
      <c r="B22" s="81"/>
      <c r="C22" s="76" t="s">
        <v>50</v>
      </c>
      <c r="D22" s="76" t="s">
        <v>74</v>
      </c>
      <c r="E22" s="82">
        <v>2700000</v>
      </c>
      <c r="F22" s="82">
        <v>2700000</v>
      </c>
      <c r="G22" s="76" t="s">
        <v>75</v>
      </c>
      <c r="H22" s="81">
        <v>1958</v>
      </c>
      <c r="J22" t="str">
        <f t="shared" si="0"/>
        <v>A.I.Leipunskiy et al.1958</v>
      </c>
      <c r="K22" s="90" t="str">
        <f>IF(COUNTIF(NSR!$AC$3:$AC$25,"*"&amp;G22&amp;"*")&gt;0,"○",IF(COUNTIF(NSR!AD$3:AD$25,"*"&amp;SUBSTITUTE(D22," et al.",)&amp;"*"&amp;H22)&gt;0,"△","×"))</f>
        <v>×</v>
      </c>
    </row>
    <row r="23" spans="1:11" s="79" customFormat="1" ht="14.25">
      <c r="A23" s="80">
        <v>40244021</v>
      </c>
      <c r="B23" s="81"/>
      <c r="C23" s="76" t="s">
        <v>50</v>
      </c>
      <c r="D23" s="76" t="s">
        <v>74</v>
      </c>
      <c r="E23" s="82">
        <v>200000</v>
      </c>
      <c r="F23" s="82">
        <v>200000</v>
      </c>
      <c r="G23" s="76" t="s">
        <v>75</v>
      </c>
      <c r="H23" s="81">
        <v>1958</v>
      </c>
      <c r="J23" t="str">
        <f t="shared" si="0"/>
        <v>A.I.Leipunskiy et al.1958</v>
      </c>
      <c r="K23" s="90" t="str">
        <f>IF(COUNTIF(NSR!$AC$3:$AC$25,"*"&amp;G23&amp;"*")&gt;0,"○",IF(COUNTIF(NSR!AD$3:AD$25,"*"&amp;SUBSTITUTE(D23," et al.",)&amp;"*"&amp;H23)&gt;0,"△","×"))</f>
        <v>×</v>
      </c>
    </row>
    <row r="24" spans="1:11" s="79" customFormat="1" ht="14.25">
      <c r="A24" s="80">
        <v>40244044</v>
      </c>
      <c r="B24" s="81"/>
      <c r="C24" s="76" t="s">
        <v>50</v>
      </c>
      <c r="D24" s="76" t="s">
        <v>74</v>
      </c>
      <c r="E24" s="82">
        <v>4000000</v>
      </c>
      <c r="F24" s="82">
        <v>4000000</v>
      </c>
      <c r="G24" s="76" t="s">
        <v>75</v>
      </c>
      <c r="H24" s="81">
        <v>1958</v>
      </c>
      <c r="J24" t="str">
        <f t="shared" si="0"/>
        <v>A.I.Leipunskiy et al.1958</v>
      </c>
      <c r="K24" s="90" t="str">
        <f>IF(COUNTIF(NSR!$AC$3:$AC$25,"*"&amp;G24&amp;"*")&gt;0,"○",IF(COUNTIF(NSR!AD$3:AD$25,"*"&amp;SUBSTITUTE(D24," et al.",)&amp;"*"&amp;H24)&gt;0,"△","×"))</f>
        <v>×</v>
      </c>
    </row>
    <row r="25" spans="1:11" s="79" customFormat="1" ht="14.25">
      <c r="A25" s="80">
        <v>40244066</v>
      </c>
      <c r="B25" s="81"/>
      <c r="C25" s="76" t="s">
        <v>50</v>
      </c>
      <c r="D25" s="76" t="s">
        <v>74</v>
      </c>
      <c r="E25" s="82">
        <v>200000</v>
      </c>
      <c r="F25" s="82">
        <v>200000</v>
      </c>
      <c r="G25" s="76" t="s">
        <v>75</v>
      </c>
      <c r="H25" s="81">
        <v>1958</v>
      </c>
      <c r="J25" t="str">
        <f t="shared" si="0"/>
        <v>A.I.Leipunskiy et al.1958</v>
      </c>
      <c r="K25" s="90" t="str">
        <f>IF(COUNTIF(NSR!$AC$3:$AC$25,"*"&amp;G25&amp;"*")&gt;0,"○",IF(COUNTIF(NSR!AD$3:AD$25,"*"&amp;SUBSTITUTE(D25," et al.",)&amp;"*"&amp;H25)&gt;0,"△","×"))</f>
        <v>×</v>
      </c>
    </row>
    <row r="26" spans="1:11" s="79" customFormat="1" ht="14.25">
      <c r="A26" s="80">
        <v>40244086</v>
      </c>
      <c r="B26" s="81"/>
      <c r="C26" s="76" t="s">
        <v>50</v>
      </c>
      <c r="D26" s="76" t="s">
        <v>74</v>
      </c>
      <c r="E26" s="82">
        <v>2700000</v>
      </c>
      <c r="F26" s="82">
        <v>4000000</v>
      </c>
      <c r="G26" s="76" t="s">
        <v>75</v>
      </c>
      <c r="H26" s="81">
        <v>1958</v>
      </c>
      <c r="J26" t="str">
        <f t="shared" si="0"/>
        <v>A.I.Leipunskiy et al.1958</v>
      </c>
      <c r="K26" s="90" t="str">
        <f>IF(COUNTIF(NSR!$AC$3:$AC$25,"*"&amp;G26&amp;"*")&gt;0,"○",IF(COUNTIF(NSR!AD$3:AD$25,"*"&amp;SUBSTITUTE(D26," et al.",)&amp;"*"&amp;H26)&gt;0,"△","×"))</f>
        <v>×</v>
      </c>
    </row>
    <row r="27" spans="1:11" s="79" customFormat="1" ht="14.25">
      <c r="A27" s="75"/>
      <c r="B27" s="76"/>
      <c r="C27" s="76"/>
      <c r="D27" s="76"/>
      <c r="E27" s="77"/>
      <c r="F27" s="77"/>
      <c r="G27" s="76"/>
      <c r="H27" s="76"/>
      <c r="I27" s="78"/>
      <c r="J27">
        <f t="shared" si="0"/>
      </c>
      <c r="K27" s="90"/>
    </row>
    <row r="28" spans="1:11" s="79" customFormat="1" ht="14.25">
      <c r="A28" s="75" t="s">
        <v>76</v>
      </c>
      <c r="B28" s="81"/>
      <c r="C28" s="76" t="s">
        <v>77</v>
      </c>
      <c r="D28" s="76" t="s">
        <v>78</v>
      </c>
      <c r="E28" s="82">
        <v>5400000</v>
      </c>
      <c r="F28" s="82">
        <v>14000000</v>
      </c>
      <c r="G28" s="76" t="s">
        <v>79</v>
      </c>
      <c r="H28" s="81">
        <v>1981</v>
      </c>
      <c r="J28" t="str">
        <f t="shared" si="0"/>
        <v>E.B.Norman et al.1981</v>
      </c>
      <c r="K28" s="90" t="str">
        <f>IF(COUNTIF(NSR!AC$79:AC$150,"*"&amp;G28&amp;"*")&gt;0,"○",IF(COUNTIF(NSR!AD$79:AD$150,"*"&amp;SUBSTITUTE(D28," et al.",)&amp;"*"&amp;H28)&gt;0,"△","×"))</f>
        <v>○</v>
      </c>
    </row>
    <row r="29" spans="1:11" s="79" customFormat="1" ht="14.25">
      <c r="A29" s="75" t="s">
        <v>80</v>
      </c>
      <c r="B29" s="81"/>
      <c r="C29" s="76" t="s">
        <v>81</v>
      </c>
      <c r="D29" s="76" t="s">
        <v>82</v>
      </c>
      <c r="E29" s="82">
        <v>5000000</v>
      </c>
      <c r="F29" s="82">
        <v>5800000</v>
      </c>
      <c r="G29" s="76" t="s">
        <v>83</v>
      </c>
      <c r="H29" s="81">
        <v>1987</v>
      </c>
      <c r="J29" t="str">
        <f t="shared" si="0"/>
        <v>R.T.Skelton et al.1987</v>
      </c>
      <c r="K29" s="90" t="str">
        <f>IF(COUNTIF(NSR!AC$79:AC$150,"*"&amp;G29&amp;"*")&gt;0,"○",IF(COUNTIF(NSR!AD$79:AD$150,"*"&amp;SUBSTITUTE(D29," et al.",)&amp;"*"&amp;H29)&gt;0,"△","×"))</f>
        <v>○</v>
      </c>
    </row>
    <row r="30" spans="1:11" s="79" customFormat="1" ht="14.25">
      <c r="A30" s="75" t="s">
        <v>84</v>
      </c>
      <c r="B30" s="81"/>
      <c r="C30" s="76" t="s">
        <v>85</v>
      </c>
      <c r="D30" s="76" t="s">
        <v>82</v>
      </c>
      <c r="E30" s="82">
        <v>5200000</v>
      </c>
      <c r="F30" s="82">
        <v>5800000</v>
      </c>
      <c r="G30" s="76" t="s">
        <v>83</v>
      </c>
      <c r="H30" s="81">
        <v>1987</v>
      </c>
      <c r="J30" t="str">
        <f t="shared" si="0"/>
        <v>R.T.Skelton et al.1987</v>
      </c>
      <c r="K30" s="90" t="str">
        <f>IF(COUNTIF(NSR!AC$79:AC$150,"*"&amp;G30&amp;"*")&gt;0,"○",IF(COUNTIF(NSR!AD$79:AD$150,"*"&amp;SUBSTITUTE(D30," et al.",)&amp;"*"&amp;H30)&gt;0,"△","×"))</f>
        <v>○</v>
      </c>
    </row>
    <row r="31" spans="1:11" s="79" customFormat="1" ht="14.25">
      <c r="A31" s="75" t="s">
        <v>86</v>
      </c>
      <c r="B31" s="81"/>
      <c r="C31" s="76" t="s">
        <v>87</v>
      </c>
      <c r="D31" s="76" t="s">
        <v>82</v>
      </c>
      <c r="E31" s="82">
        <v>5400000</v>
      </c>
      <c r="F31" s="82">
        <v>5900000</v>
      </c>
      <c r="G31" s="76" t="s">
        <v>83</v>
      </c>
      <c r="H31" s="81">
        <v>1987</v>
      </c>
      <c r="J31" t="str">
        <f t="shared" si="0"/>
        <v>R.T.Skelton et al.1987</v>
      </c>
      <c r="K31" s="90" t="str">
        <f>IF(COUNTIF(NSR!AC$79:AC$150,"*"&amp;G31&amp;"*")&gt;0,"○",IF(COUNTIF(NSR!AD$79:AD$150,"*"&amp;SUBSTITUTE(D31," et al.",)&amp;"*"&amp;H31)&gt;0,"△","×"))</f>
        <v>○</v>
      </c>
    </row>
    <row r="32" spans="1:11" s="79" customFormat="1" ht="14.25">
      <c r="A32" s="75" t="s">
        <v>88</v>
      </c>
      <c r="B32" s="81"/>
      <c r="C32" s="76" t="s">
        <v>89</v>
      </c>
      <c r="D32" s="76" t="s">
        <v>82</v>
      </c>
      <c r="E32" s="82">
        <v>5200000</v>
      </c>
      <c r="F32" s="82">
        <v>5800000</v>
      </c>
      <c r="G32" s="76" t="s">
        <v>83</v>
      </c>
      <c r="H32" s="81">
        <v>1987</v>
      </c>
      <c r="J32" t="str">
        <f t="shared" si="0"/>
        <v>R.T.Skelton et al.1987</v>
      </c>
      <c r="K32" s="90" t="str">
        <f>IF(COUNTIF(NSR!AC$79:AC$150,"*"&amp;G32&amp;"*")&gt;0,"○",IF(COUNTIF(NSR!AD$79:AD$150,"*"&amp;SUBSTITUTE(D32," et al.",)&amp;"*"&amp;H32)&gt;0,"△","×"))</f>
        <v>○</v>
      </c>
    </row>
    <row r="33" spans="1:11" s="79" customFormat="1" ht="14.25">
      <c r="A33" s="75" t="s">
        <v>90</v>
      </c>
      <c r="B33" s="81"/>
      <c r="C33" s="76" t="s">
        <v>91</v>
      </c>
      <c r="D33" s="76" t="s">
        <v>78</v>
      </c>
      <c r="E33" s="82">
        <v>5000000</v>
      </c>
      <c r="F33" s="82">
        <v>5300000</v>
      </c>
      <c r="G33" s="76" t="s">
        <v>92</v>
      </c>
      <c r="H33" s="81">
        <v>1981</v>
      </c>
      <c r="J33" t="str">
        <f t="shared" si="0"/>
        <v>E.B.Norman et al.1981</v>
      </c>
      <c r="K33" s="90" t="str">
        <f>IF(COUNTIF(NSR!AC$79:AC$150,"*"&amp;G33&amp;"*")&gt;0,"○",IF(COUNTIF(NSR!AD$79:AD$150,"*"&amp;SUBSTITUTE(D33," et al.",)&amp;"*"&amp;H33)&gt;0,"△","×"))</f>
        <v>○</v>
      </c>
    </row>
    <row r="34" spans="1:11" s="79" customFormat="1" ht="14.25">
      <c r="A34" s="75" t="s">
        <v>93</v>
      </c>
      <c r="B34" s="81"/>
      <c r="C34" s="76" t="s">
        <v>94</v>
      </c>
      <c r="D34" s="76" t="s">
        <v>95</v>
      </c>
      <c r="E34" s="82">
        <v>3000000</v>
      </c>
      <c r="F34" s="82">
        <v>93000000</v>
      </c>
      <c r="G34" s="76" t="s">
        <v>96</v>
      </c>
      <c r="H34" s="81">
        <v>1951</v>
      </c>
      <c r="J34" t="str">
        <f t="shared" si="0"/>
        <v>J.W.Meadows et al.1951</v>
      </c>
      <c r="K34" s="90" t="str">
        <f>IF(COUNTIF(NSR!AC$79:AC$150,"*"&amp;G34&amp;"*")&gt;0,"○",IF(COUNTIF(NSR!AD$79:AD$150,"*"&amp;SUBSTITUTE(D34," et al.",)&amp;"*"&amp;H34)&gt;0,"△","×"))</f>
        <v>×</v>
      </c>
    </row>
    <row r="35" spans="1:11" s="79" customFormat="1" ht="14.25">
      <c r="A35" s="75"/>
      <c r="B35" s="76"/>
      <c r="C35" s="76"/>
      <c r="D35" s="76"/>
      <c r="E35" s="77"/>
      <c r="F35" s="77"/>
      <c r="G35" s="76"/>
      <c r="H35" s="76"/>
      <c r="I35" s="78"/>
      <c r="J35">
        <f t="shared" si="0"/>
      </c>
      <c r="K35" s="90"/>
    </row>
    <row r="36" spans="1:11" s="79" customFormat="1" ht="14.25">
      <c r="A36" s="75" t="s">
        <v>97</v>
      </c>
      <c r="B36" s="81"/>
      <c r="C36" s="76" t="s">
        <v>98</v>
      </c>
      <c r="D36" s="76" t="s">
        <v>99</v>
      </c>
      <c r="E36" s="82">
        <v>4000000</v>
      </c>
      <c r="F36" s="82">
        <v>13000000</v>
      </c>
      <c r="G36" s="76" t="s">
        <v>100</v>
      </c>
      <c r="H36" s="81">
        <v>1968</v>
      </c>
      <c r="J36" t="str">
        <f t="shared" si="0"/>
        <v>L.Meyer-Schutzmeister et al.1968</v>
      </c>
      <c r="K36" s="90" t="str">
        <f>IF(COUNTIF(NSR!AC$152:AC$158,"*"&amp;G36&amp;"*")&gt;0,"○",IF(COUNTIF(NSR!AD$152:AD$158,"*"&amp;SUBSTITUTE(D36," et al.",)&amp;"*"&amp;H36)&gt;0,"△","×"))</f>
        <v>×</v>
      </c>
    </row>
    <row r="37" spans="1:11" s="79" customFormat="1" ht="14.25">
      <c r="A37" s="75" t="s">
        <v>101</v>
      </c>
      <c r="B37" s="81"/>
      <c r="C37" s="76" t="s">
        <v>98</v>
      </c>
      <c r="D37" s="76" t="s">
        <v>99</v>
      </c>
      <c r="E37" s="82">
        <v>5000000</v>
      </c>
      <c r="F37" s="82">
        <v>8700000</v>
      </c>
      <c r="G37" s="76" t="s">
        <v>100</v>
      </c>
      <c r="H37" s="81">
        <v>1968</v>
      </c>
      <c r="J37" t="str">
        <f t="shared" si="0"/>
        <v>L.Meyer-Schutzmeister et al.1968</v>
      </c>
      <c r="K37" s="90" t="str">
        <f>IF(COUNTIF(NSR!AC$152:AC$158,"*"&amp;G37&amp;"*")&gt;0,"○",IF(COUNTIF(NSR!AD$152:AD$158,"*"&amp;SUBSTITUTE(D37," et al.",)&amp;"*"&amp;H37)&gt;0,"△","×"))</f>
        <v>×</v>
      </c>
    </row>
    <row r="38" spans="1:11" s="79" customFormat="1" ht="14.25">
      <c r="A38" s="75"/>
      <c r="B38" s="76"/>
      <c r="C38" s="76"/>
      <c r="D38" s="76"/>
      <c r="E38" s="77"/>
      <c r="F38" s="77"/>
      <c r="G38" s="76"/>
      <c r="H38" s="76"/>
      <c r="I38" s="78"/>
      <c r="J38">
        <f t="shared" si="0"/>
      </c>
      <c r="K38" s="90"/>
    </row>
    <row r="39" spans="1:11" s="79" customFormat="1" ht="14.25">
      <c r="A39" s="75" t="s">
        <v>102</v>
      </c>
      <c r="B39" s="81"/>
      <c r="C39" s="76" t="s">
        <v>103</v>
      </c>
      <c r="D39" s="76" t="s">
        <v>104</v>
      </c>
      <c r="E39" s="82">
        <v>0</v>
      </c>
      <c r="F39" s="82">
        <v>0</v>
      </c>
      <c r="G39" s="76" t="s">
        <v>105</v>
      </c>
      <c r="H39" s="81">
        <v>1962</v>
      </c>
      <c r="J39" t="str">
        <f t="shared" si="0"/>
        <v>J.K.Bair et al.1962</v>
      </c>
      <c r="K39" s="90" t="str">
        <f>IF(COUNTIF(NSR!$AC$160:$AC$184,"*"&amp;G39&amp;"*")&gt;0,"○",IF(COUNTIF(NSR!AD$160:AD$184,"*"&amp;SUBSTITUTE(D39," et al.",)&amp;"*"&amp;H39)&gt;0,"△","×"))</f>
        <v>×</v>
      </c>
    </row>
    <row r="40" spans="1:11" s="79" customFormat="1" ht="14.25">
      <c r="A40" s="75"/>
      <c r="B40" s="76"/>
      <c r="C40" s="76"/>
      <c r="D40" s="76"/>
      <c r="E40" s="77"/>
      <c r="F40" s="77"/>
      <c r="G40" s="76"/>
      <c r="H40" s="76"/>
      <c r="I40" s="78"/>
      <c r="J40">
        <f t="shared" si="0"/>
      </c>
      <c r="K40" s="90"/>
    </row>
    <row r="41" spans="1:11" s="79" customFormat="1" ht="14.25">
      <c r="A41" s="75" t="s">
        <v>106</v>
      </c>
      <c r="B41" s="81"/>
      <c r="C41" s="76" t="s">
        <v>107</v>
      </c>
      <c r="D41" s="76" t="s">
        <v>108</v>
      </c>
      <c r="E41" s="82">
        <v>17000000</v>
      </c>
      <c r="F41" s="82">
        <v>150000000</v>
      </c>
      <c r="G41" s="76" t="s">
        <v>109</v>
      </c>
      <c r="H41" s="81">
        <v>1976</v>
      </c>
      <c r="J41" t="str">
        <f t="shared" si="0"/>
        <v>H.J.Probst et al.1976</v>
      </c>
      <c r="K41" s="90" t="str">
        <f>IF(COUNTIF(NSR!AC$186:AC$211,"*"&amp;G41&amp;"*")&gt;0,"○",IF(COUNTIF(NSR!AD$186:AD$211,"*"&amp;SUBSTITUTE(D41," et al.",)&amp;"*"&amp;H41)&gt;0,"△","×"))</f>
        <v>○</v>
      </c>
    </row>
    <row r="42" spans="1:11" s="79" customFormat="1" ht="14.25">
      <c r="A42" s="75" t="s">
        <v>110</v>
      </c>
      <c r="B42" s="81"/>
      <c r="C42" s="76" t="s">
        <v>111</v>
      </c>
      <c r="D42" s="76" t="s">
        <v>108</v>
      </c>
      <c r="E42" s="82">
        <v>12000000</v>
      </c>
      <c r="F42" s="82">
        <v>78000000</v>
      </c>
      <c r="G42" s="76" t="s">
        <v>109</v>
      </c>
      <c r="H42" s="81">
        <v>1976</v>
      </c>
      <c r="J42" t="str">
        <f t="shared" si="0"/>
        <v>H.J.Probst et al.1976</v>
      </c>
      <c r="K42" s="90" t="str">
        <f>IF(COUNTIF(NSR!AC$186:AC$211,"*"&amp;G42&amp;"*")&gt;0,"○",IF(COUNTIF(NSR!AD$186:AD$211,"*"&amp;SUBSTITUTE(D42," et al.",)&amp;"*"&amp;H42)&gt;0,"△","×"))</f>
        <v>○</v>
      </c>
    </row>
    <row r="43" spans="1:11" s="79" customFormat="1" ht="14.25">
      <c r="A43" s="75" t="s">
        <v>112</v>
      </c>
      <c r="B43" s="81"/>
      <c r="C43" s="76" t="s">
        <v>113</v>
      </c>
      <c r="D43" s="76" t="s">
        <v>114</v>
      </c>
      <c r="E43" s="82">
        <v>0</v>
      </c>
      <c r="F43" s="82">
        <v>34000000</v>
      </c>
      <c r="G43" s="76" t="s">
        <v>115</v>
      </c>
      <c r="H43" s="81">
        <v>1982</v>
      </c>
      <c r="J43" t="str">
        <f t="shared" si="0"/>
        <v>D.J.Frantsvog et al.1982</v>
      </c>
      <c r="K43" s="90" t="str">
        <f>IF(COUNTIF(NSR!AC$186:AC$211,"*"&amp;G43&amp;"*")&gt;0,"○",IF(COUNTIF(NSR!AD$186:AD$211,"*"&amp;SUBSTITUTE(D43," et al.",)&amp;"*"&amp;H43)&gt;0,"△","×"))</f>
        <v>×</v>
      </c>
    </row>
    <row r="44" spans="1:11" s="79" customFormat="1" ht="14.25">
      <c r="A44" s="75" t="s">
        <v>116</v>
      </c>
      <c r="B44" s="81"/>
      <c r="C44" s="76" t="s">
        <v>117</v>
      </c>
      <c r="D44" s="76" t="s">
        <v>118</v>
      </c>
      <c r="E44" s="82">
        <v>19000000</v>
      </c>
      <c r="F44" s="82">
        <v>37000000</v>
      </c>
      <c r="G44" s="76" t="s">
        <v>119</v>
      </c>
      <c r="H44" s="81">
        <v>1960</v>
      </c>
      <c r="J44" t="str">
        <f t="shared" si="0"/>
        <v>R.H.Lindsay et al.1960</v>
      </c>
      <c r="K44" s="90" t="str">
        <f>IF(COUNTIF(NSR!AC$186:AC$211,"*"&amp;G44&amp;"*")&gt;0,"○",IF(COUNTIF(NSR!AD$186:AD$211,"*"&amp;SUBSTITUTE(D44," et al.",)&amp;"*"&amp;H44)&gt;0,"△","×"))</f>
        <v>×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</dc:creator>
  <cp:keywords/>
  <dc:description/>
  <cp:lastModifiedBy>nrdf</cp:lastModifiedBy>
  <dcterms:created xsi:type="dcterms:W3CDTF">2008-12-15T01:40:42Z</dcterms:created>
  <dcterms:modified xsi:type="dcterms:W3CDTF">2009-09-18T01:15:41Z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