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2" activeTab="0"/>
  </bookViews>
  <sheets>
    <sheet name="NSR" sheetId="1" r:id="rId1"/>
    <sheet name="EXFOR" sheetId="2" r:id="rId2"/>
  </sheets>
  <definedNames/>
  <calcPr fullCalcOnLoad="1"/>
</workbook>
</file>

<file path=xl/sharedStrings.xml><?xml version="1.0" encoding="utf-8"?>
<sst xmlns="http://schemas.openxmlformats.org/spreadsheetml/2006/main" count="5051" uniqueCount="1875">
  <si>
    <t>J.D.Brown, L.K.Herold, K.E.Luther, A.A.Middleton, M.L.Pitt, D.Barker, S.M.Aziz</t>
  </si>
  <si>
    <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C(*)(E(x) = 23.288 MeV) Reaction and (p,</t>
    </r>
    <r>
      <rPr>
        <sz val="10"/>
        <rFont val="Symbol"/>
        <family val="1"/>
      </rPr>
      <t>p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>) Production Mechanisms</t>
    </r>
  </si>
  <si>
    <t>http://prola.aps.org/abstract/PRC/v38/i4/p1958_1</t>
  </si>
  <si>
    <t>*0.9E+6</t>
  </si>
  <si>
    <t>*1.7E+6</t>
  </si>
  <si>
    <t>1987TU01</t>
  </si>
  <si>
    <t>468</t>
  </si>
  <si>
    <t>A.Turowiecki</t>
  </si>
  <si>
    <t>A.Turowiecki, A.Saganek, M.Sieminski, E.Wesolowski, Z.Wilhelmi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</si>
  <si>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 Reaction below 1.7 MeV bombarding Energy</t>
    </r>
  </si>
  <si>
    <t>1987MIZY</t>
  </si>
  <si>
    <t>1578, EC2</t>
  </si>
  <si>
    <t>A.Middleton</t>
  </si>
  <si>
    <t>A.Middleton, J.D.Brown, L.Herold, K.E.Luther, M.L.Pitt, D.Barker, H.S.Camarda, S.Aziz</t>
  </si>
  <si>
    <r>
      <t>The Population of States at High Excitation in the 1p Shell via the 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 Reaction</t>
    </r>
  </si>
  <si>
    <t>1987BRZV</t>
  </si>
  <si>
    <t>1580, EC13</t>
  </si>
  <si>
    <t>J.D.Brown, L.Herold, K.E.Luther, A.Middleton, M.L.Pitt, D.Barker, S.Aziz</t>
  </si>
  <si>
    <r>
      <t>Study of Near Threshold (p,</t>
    </r>
    <r>
      <rPr>
        <sz val="10"/>
        <rFont val="Symbol"/>
        <family val="1"/>
      </rPr>
      <t>p</t>
    </r>
    <r>
      <rPr>
        <sz val="10"/>
        <rFont val="ＭＳ Ｐゴシック"/>
        <family val="3"/>
      </rPr>
      <t>) Production Mechanisms</t>
    </r>
  </si>
  <si>
    <t>*118.1E+6</t>
  </si>
  <si>
    <t>1987AN04</t>
  </si>
  <si>
    <t>P.R.Andrews</t>
  </si>
  <si>
    <t>P.R.Andrews, B.M.Spicer, G.G.Shute, V.C.Officer, J.M.R.Wastell, H.Nann, Q.Li, A.D.Bacher, D.L.Friesel, W.P.Jones</t>
  </si>
  <si>
    <r>
      <t xml:space="preserve">Spectroscopy of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C from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 Reaction at 118 MeV</t>
    </r>
  </si>
  <si>
    <t>*4.4E+6</t>
  </si>
  <si>
    <t>*6.7E+6</t>
  </si>
  <si>
    <t>1978HO08</t>
  </si>
  <si>
    <t>W.-S.Hou</t>
  </si>
  <si>
    <t>W.-S.Hou, C.-S.Lin, M.Wen, H.-H.Hsu, J.-C.Chou</t>
  </si>
  <si>
    <r>
      <t xml:space="preserve">Cross Sections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 Reaction in the Alpha-Particle Energy Range from 4.4 to 6.7 MeV</t>
    </r>
  </si>
  <si>
    <t>1976GR02</t>
  </si>
  <si>
    <t>351</t>
  </si>
  <si>
    <t>H.Grawe</t>
  </si>
  <si>
    <t>H.Grawe, J.Herholz, K.Kandler</t>
  </si>
  <si>
    <t>The Structure of T = 1 Levels in A = 14 Nuclei</t>
  </si>
  <si>
    <t>*1.43E+6</t>
  </si>
  <si>
    <t>*2.94E+6</t>
  </si>
  <si>
    <t>1976DAZZ</t>
  </si>
  <si>
    <t>REPT LAP-147,R A Dayras</t>
  </si>
  <si>
    <t>Radiative Capture of Protons by Light Nuclei at Low Energies</t>
  </si>
  <si>
    <t>1991CEZZ</t>
  </si>
  <si>
    <t>36, No.4, 1242, B10</t>
  </si>
  <si>
    <t>F.E.Cecil, D.Ferg, H.Liu, J.A.McNeil, P.D.Kunz</t>
  </si>
  <si>
    <t>*400E+6</t>
  </si>
  <si>
    <t>1991BRZZ</t>
  </si>
  <si>
    <t>9</t>
  </si>
  <si>
    <t>T.B.Bright, S.R.Cotanch</t>
  </si>
  <si>
    <t>Continuum Shell Model Description of Medium Energy Photonuclear Reactions</t>
  </si>
  <si>
    <t>*100E+6</t>
  </si>
  <si>
    <t>1991ADZX</t>
  </si>
  <si>
    <t>8</t>
  </si>
  <si>
    <t>G.S.Adams</t>
  </si>
  <si>
    <t>G.S.Adams, C.Landberg, B.Hoistad, E.Nilsson, J.Thun, S.Dahlgren, S.Isaksson, S.Cotanch, T.Bright</t>
  </si>
  <si>
    <r>
      <t xml:space="preserve">High Resolution Measurements of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at E(p) = 100 MeV</t>
    </r>
  </si>
  <si>
    <t>1990HO23</t>
  </si>
  <si>
    <t>295</t>
  </si>
  <si>
    <t>172</t>
  </si>
  <si>
    <t>B.Hoistad, E.Nilsson, J.Thun, S.Dahlgren, S.Isaksson, G.S.Adams, H.Ikegami</t>
  </si>
  <si>
    <t>A Compact High Resolution Pair Spectrometer for Photons at Intermediate Energies</t>
  </si>
  <si>
    <t>*7.7E+6</t>
  </si>
  <si>
    <t>1990BUZU</t>
  </si>
  <si>
    <t>KVI 1989 Ann.Rept</t>
  </si>
  <si>
    <t>19</t>
  </si>
  <si>
    <t>A.Buda</t>
  </si>
  <si>
    <t>A.Buda, J.C.Bacelar, A.Balanda, J.Jongman, R.F.Noorman, H.van der Ploeg, Z.Sujkowski, W.Urban, A.van der Woude</t>
  </si>
  <si>
    <t>Measurements of Positron-Electron Coincidences at 22 MeV</t>
  </si>
  <si>
    <t>1988HA04</t>
  </si>
  <si>
    <t>37</t>
  </si>
  <si>
    <t>503</t>
  </si>
  <si>
    <t>H.J.Hausman</t>
  </si>
  <si>
    <t>H.J.Hausman, S.L.Blatt, T.R.Donoghue, J.Kalen, W.Kim, D.G.Marchlenski, T.W.Rackers, P.Schmalbrock, M.A.Kovash, A.D.Bacher</t>
  </si>
  <si>
    <t>Ground State Proton Capture Reactions from 20 to 100 MeV</t>
  </si>
  <si>
    <t>*590E+6</t>
  </si>
  <si>
    <t>1989RA09</t>
  </si>
  <si>
    <t>1929</t>
  </si>
  <si>
    <t>1989</t>
  </si>
  <si>
    <t>J.Rapaport, P.W.Lisowski, J.L.Ullmann, R.C.Byrd, T.A.Carey, J.B.McClelland, L.J.Rybarcyk, T.N.Taddeucci, R.C.Haight, N.S.P.King, G.L.Morgan, D.A.Clark, D.E.Ciskowski, D.A.Lind, R.Smythe, C.D.Zafiratos, D.Prout, E.R.Sugarbaker, D.Marchlenski, W.P.Alford, W.G.Love</t>
  </si>
  <si>
    <t>Fermi and Gamow-Teller Strength in p-Shell Nuclei from (p,n) Reactions at 492 and 590 MeV</t>
  </si>
  <si>
    <t>http://prola.aps.org/abstract/PRC/v39/i5/p1929_1</t>
  </si>
  <si>
    <t>1986MUZY</t>
  </si>
  <si>
    <t>2708</t>
  </si>
  <si>
    <t>R.K.Murphy</t>
  </si>
  <si>
    <r>
      <t xml:space="preserve">The Nucleon-Nucleus Systems for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Be,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B, and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B: The lane model and the role of isospin</t>
    </r>
  </si>
  <si>
    <t>*14.3E+6</t>
  </si>
  <si>
    <t>1986HU06</t>
  </si>
  <si>
    <t>458</t>
  </si>
  <si>
    <t>397</t>
  </si>
  <si>
    <t>M.S.Hussein</t>
  </si>
  <si>
    <t>M.S.Hussein, E.Farrelly-Pessoa, H.R.Schelin, R.A.Douglas</t>
  </si>
  <si>
    <r>
      <t xml:space="preserve">Isospin Mixing in Compound Nuclear Reactions: A study in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system at E(p) = 14.3 MeV</t>
    </r>
  </si>
  <si>
    <t>1986HAZH</t>
  </si>
  <si>
    <t>Proc.Inter.Conf.on Fast Neutron Physics, Dubrovnik, Yugoslavia, May 26-31, 1986, D.Miljanic, B.Antolkovic, G.Paic, Eds., Ruder Boskovic Institute, Zagreb</t>
  </si>
  <si>
    <t>A.A.Haddou</t>
  </si>
  <si>
    <t>A.A.Haddou, M.Berrada, G.Paic</t>
  </si>
  <si>
    <r>
      <t xml:space="preserve">Yields and Average Cross Sections of Recoil Charged Particles Induced Reactions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B,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N, </t>
    </r>
    <r>
      <rPr>
        <vertAlign val="superscript"/>
        <sz val="10"/>
        <rFont val="ＭＳ Ｐゴシック"/>
        <family val="3"/>
      </rPr>
      <t>16</t>
    </r>
    <r>
      <rPr>
        <sz val="10"/>
        <rFont val="ＭＳ Ｐゴシック"/>
        <family val="3"/>
      </rPr>
      <t xml:space="preserve">O and </t>
    </r>
    <r>
      <rPr>
        <vertAlign val="superscript"/>
        <sz val="10"/>
        <rFont val="ＭＳ Ｐゴシック"/>
        <family val="3"/>
      </rPr>
      <t>18</t>
    </r>
    <r>
      <rPr>
        <sz val="10"/>
        <rFont val="ＭＳ Ｐゴシック"/>
        <family val="3"/>
      </rPr>
      <t>O</t>
    </r>
  </si>
  <si>
    <t>1976DA06</t>
  </si>
  <si>
    <t>261</t>
  </si>
  <si>
    <t>365</t>
  </si>
  <si>
    <t>R.A.Dayras</t>
  </si>
  <si>
    <t>R.A.Dayras, Z.E.Switkowski, T.A.Tombrello</t>
  </si>
  <si>
    <r>
      <t>14</t>
    </r>
    <r>
      <rPr>
        <sz val="10"/>
        <rFont val="ＭＳ Ｐゴシック"/>
        <family val="3"/>
      </rPr>
      <t xml:space="preserve">C Production by the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</t>
    </r>
  </si>
  <si>
    <t>*1.3E+6</t>
  </si>
  <si>
    <t>1975DAZY</t>
  </si>
  <si>
    <t>JOUR BAPSA 20 85 JF7</t>
  </si>
  <si>
    <t>1972YOZR</t>
  </si>
  <si>
    <t>REPT ORO-2098-90,P12</t>
  </si>
  <si>
    <t>1970KEZR</t>
  </si>
  <si>
    <t>REPT 1970 Ann Rept Max-Planck Inst(Heidelberg),P117</t>
  </si>
  <si>
    <t>1969SP02</t>
  </si>
  <si>
    <t>936</t>
  </si>
  <si>
    <t>A.V.Spasskii</t>
  </si>
  <si>
    <t>A.V.Spasskii, K.G.Tarov, I.B.Teplov, L.N.Fateeva</t>
  </si>
  <si>
    <r>
      <t>The Reaction B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)C</t>
    </r>
    <r>
      <rPr>
        <vertAlign val="superscript"/>
        <sz val="10"/>
        <rFont val="ＭＳ Ｐゴシック"/>
        <family val="3"/>
      </rPr>
      <t>14</t>
    </r>
  </si>
  <si>
    <t>548</t>
  </si>
  <si>
    <t>Checkup</t>
  </si>
  <si>
    <t>1980DO01</t>
  </si>
  <si>
    <t>G.Do Dang</t>
  </si>
  <si>
    <t>G.Do Dang, S.Ramavataram</t>
  </si>
  <si>
    <t>The Centre-of-Mass Spuriosity in Continuum Shell-Model Calculations</t>
  </si>
  <si>
    <t>*1E+9</t>
  </si>
  <si>
    <t>1980BAYM</t>
  </si>
  <si>
    <t>REPT ZFK-408,P70,Balashov</t>
  </si>
  <si>
    <t>1980BA11</t>
  </si>
  <si>
    <t>L77</t>
  </si>
  <si>
    <t>V.V.Balashov</t>
  </si>
  <si>
    <t>V.V.Balashov, H.W.Barz, H.U.Jager</t>
  </si>
  <si>
    <t>On the Nuclear Isovector Quadrupole Moment</t>
  </si>
  <si>
    <t>1979PH06</t>
  </si>
  <si>
    <t>1785</t>
  </si>
  <si>
    <t>R.J.Philpott</t>
  </si>
  <si>
    <t>R.J.Philpott, D.Halderson</t>
  </si>
  <si>
    <r>
      <t xml:space="preserve">Prediction of Observable Polarization-Analyzing-Power Differences in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</t>
    </r>
  </si>
  <si>
    <t>1979BA68</t>
  </si>
  <si>
    <t>86</t>
  </si>
  <si>
    <t>V.N.Baturin</t>
  </si>
  <si>
    <t>V.N.Baturin, V.P.Koptev, E.M.Maev, M.M.Makarov, V.V.Nelyubin, V.V.Sulimov, A.V.Khanzadeev, G.V.Shcherbakov</t>
  </si>
  <si>
    <r>
      <t xml:space="preserve">Neutron Production from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Li,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Be,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B,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16</t>
    </r>
    <r>
      <rPr>
        <sz val="10"/>
        <rFont val="ＭＳ Ｐゴシック"/>
        <family val="3"/>
      </rPr>
      <t xml:space="preserve">O, </t>
    </r>
    <r>
      <rPr>
        <vertAlign val="superscript"/>
        <sz val="10"/>
        <rFont val="ＭＳ Ｐゴシック"/>
        <family val="3"/>
      </rPr>
      <t>19</t>
    </r>
    <r>
      <rPr>
        <sz val="10"/>
        <rFont val="ＭＳ Ｐゴシック"/>
        <family val="3"/>
      </rPr>
      <t xml:space="preserve">F, </t>
    </r>
    <r>
      <rPr>
        <vertAlign val="superscript"/>
        <sz val="10"/>
        <rFont val="ＭＳ Ｐゴシック"/>
        <family val="3"/>
      </rPr>
      <t>24</t>
    </r>
    <r>
      <rPr>
        <sz val="10"/>
        <rFont val="ＭＳ Ｐゴシック"/>
        <family val="3"/>
      </rPr>
      <t xml:space="preserve">Mg, </t>
    </r>
    <r>
      <rPr>
        <vertAlign val="superscript"/>
        <sz val="10"/>
        <rFont val="ＭＳ Ｐゴシック"/>
        <family val="3"/>
      </rPr>
      <t>25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26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 xml:space="preserve">Al, </t>
    </r>
    <r>
      <rPr>
        <vertAlign val="superscript"/>
        <sz val="10"/>
        <rFont val="ＭＳ Ｐゴシック"/>
        <family val="3"/>
      </rPr>
      <t>40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44</t>
    </r>
    <r>
      <rPr>
        <sz val="10"/>
        <rFont val="ＭＳ Ｐゴシック"/>
        <family val="3"/>
      </rPr>
      <t xml:space="preserve">Ca,Cu, </t>
    </r>
    <r>
      <rPr>
        <vertAlign val="superscript"/>
        <sz val="10"/>
        <rFont val="ＭＳ Ｐゴシック"/>
        <family val="3"/>
      </rPr>
      <t>116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124</t>
    </r>
    <r>
      <rPr>
        <sz val="10"/>
        <rFont val="ＭＳ Ｐゴシック"/>
        <family val="3"/>
      </rPr>
      <t xml:space="preserve">Sn, </t>
    </r>
    <r>
      <rPr>
        <vertAlign val="superscript"/>
        <sz val="10"/>
        <rFont val="ＭＳ Ｐゴシック"/>
        <family val="3"/>
      </rPr>
      <t>181</t>
    </r>
    <r>
      <rPr>
        <sz val="10"/>
        <rFont val="ＭＳ Ｐゴシック"/>
        <family val="3"/>
      </rPr>
      <t>Ta,and Pb Nuclei at Proton Energies of 1 GeV</t>
    </r>
  </si>
  <si>
    <t>JEL</t>
  </si>
  <si>
    <t>78</t>
  </si>
  <si>
    <t>*4.9E+6</t>
  </si>
  <si>
    <t>1978VA12</t>
  </si>
  <si>
    <t>306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</si>
  <si>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Cross Section from Threshold to 4.9 MeV</t>
    </r>
  </si>
  <si>
    <t>1976MA64</t>
  </si>
  <si>
    <t>IZV</t>
  </si>
  <si>
    <t>2189</t>
  </si>
  <si>
    <t>Y.G.Mashkarov</t>
  </si>
  <si>
    <t>Y.G.Mashkarov, A.S.Deineko, R.P.Slabospitskii</t>
  </si>
  <si>
    <t>REPT KFA 1975 Ann,P28,Rohwer</t>
  </si>
  <si>
    <t>1976GRZR</t>
  </si>
  <si>
    <t>21</t>
  </si>
  <si>
    <t>No.4, 514, AF7</t>
  </si>
  <si>
    <t>D.R.Griggs</t>
  </si>
  <si>
    <t>D.R.Griggs, G.Rochau, R.A.Blue, H.R.Weller, J.J.Ramirez, E.M.Bernstein</t>
  </si>
  <si>
    <r>
      <t xml:space="preserve">Alpha Particle States in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C, and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</t>
    </r>
  </si>
  <si>
    <t>1975WEZP</t>
  </si>
  <si>
    <t>REPT KFA/IKP 10/75,P40</t>
  </si>
  <si>
    <t>*0.25E+6</t>
  </si>
  <si>
    <t>*3.0E+6</t>
  </si>
  <si>
    <t>1973SZZX</t>
  </si>
  <si>
    <t>REPT INDC(HUN)-11/L P5</t>
  </si>
  <si>
    <t>1972SZ02</t>
  </si>
  <si>
    <t>195</t>
  </si>
  <si>
    <t>527</t>
  </si>
  <si>
    <t>1972</t>
  </si>
  <si>
    <t>J.Szabo, J.Csikai, M.Varnagy</t>
  </si>
  <si>
    <r>
      <t xml:space="preserve">Low-Energy Cross Sections for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</si>
  <si>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*18.57E+6</t>
  </si>
  <si>
    <t>1968PA15</t>
  </si>
  <si>
    <t>PR</t>
  </si>
  <si>
    <t>176</t>
  </si>
  <si>
    <t>1211</t>
  </si>
  <si>
    <t>1968</t>
  </si>
  <si>
    <t>PR/C.68(2003)045803</t>
  </si>
  <si>
    <t>PR/C.28(1983)1431</t>
  </si>
  <si>
    <t>NP/A.151(1970)129</t>
  </si>
  <si>
    <t>PR.106(1957)1012</t>
  </si>
  <si>
    <t>ANE.2(1975)503</t>
  </si>
  <si>
    <t>CJP.34(1956)381</t>
  </si>
  <si>
    <t>ZP/A.345(1993)333</t>
  </si>
  <si>
    <t>ZP/A.345(1993)231</t>
  </si>
  <si>
    <t>PL.7(1963)163</t>
  </si>
  <si>
    <t>82ANTWER.956,1982</t>
  </si>
  <si>
    <t>NP/A.195(1972)527</t>
  </si>
  <si>
    <t>PM.40(1949)807</t>
  </si>
  <si>
    <t>PR.145(1966)736</t>
  </si>
  <si>
    <t>NP.50(1964)516</t>
  </si>
  <si>
    <t>PM.41(1950)337</t>
  </si>
  <si>
    <t>NP/A.533(1991)321</t>
  </si>
  <si>
    <t>NP.59(1964)525</t>
  </si>
  <si>
    <t>JPJ.19(1964)1818</t>
  </si>
  <si>
    <t>PM.46(1955)824</t>
  </si>
  <si>
    <t>NP/A.787(2007)309</t>
  </si>
  <si>
    <t>PR/C.20(1979)1583</t>
  </si>
  <si>
    <t>PR.114(1959)571</t>
  </si>
  <si>
    <t>NP.44(1963)338</t>
  </si>
  <si>
    <t>NP.10(1959)33</t>
  </si>
  <si>
    <t>NP/A.539(1992)75</t>
  </si>
  <si>
    <t>99SANTA.442,1999</t>
  </si>
  <si>
    <t>PR/C.62(2000)025803</t>
  </si>
  <si>
    <t>PR/C.6(1972)53</t>
  </si>
  <si>
    <t>PR.157(1967)921</t>
  </si>
  <si>
    <t>PR.B139(1965)818</t>
  </si>
  <si>
    <t>NC/A.76(1983)159</t>
  </si>
  <si>
    <t>NP.58(1964)122</t>
  </si>
  <si>
    <t>NP/A.233(1974)286</t>
  </si>
  <si>
    <t>NP/A.123(1969)205</t>
  </si>
  <si>
    <t>PR/C.69(2004)021602</t>
  </si>
  <si>
    <t>PR/C.26(1982)332</t>
  </si>
  <si>
    <t>ZP/A.301(1981)353</t>
  </si>
  <si>
    <t>PR.88(1952)19</t>
  </si>
  <si>
    <t>NP.62(1965)81</t>
  </si>
  <si>
    <t>HPA.24(1952)465</t>
  </si>
  <si>
    <t>NP.26(1961)616</t>
  </si>
  <si>
    <t>PR.B137(1965)1504</t>
  </si>
  <si>
    <t>JPJ.15(1960)2167</t>
  </si>
  <si>
    <t>NC/A.58(1980)342</t>
  </si>
  <si>
    <t>ZP/A.327(1987)341</t>
  </si>
  <si>
    <t>NP/A.398(1983)189</t>
  </si>
  <si>
    <t>NP/A.405(1983)141</t>
  </si>
  <si>
    <t>NP.46(1963)93</t>
  </si>
  <si>
    <t>PR.91(1953)606</t>
  </si>
  <si>
    <t>PR/C.69(2004)055806</t>
  </si>
  <si>
    <t>PR/C.43(1991)883</t>
  </si>
  <si>
    <t>NP/A.289(1977)408</t>
  </si>
  <si>
    <t>ARI.48(1997)873</t>
  </si>
  <si>
    <t>NSE.66(1978)188</t>
  </si>
  <si>
    <t>NP/A.261(1976)365</t>
  </si>
  <si>
    <t>PR.115(1959)160</t>
  </si>
  <si>
    <t>YF.9(1969)936</t>
  </si>
  <si>
    <t>NP/A.468(1987)29</t>
  </si>
  <si>
    <t>NP.44(1963)625</t>
  </si>
  <si>
    <t>author+year</t>
  </si>
  <si>
    <t>EXFORとの照合</t>
  </si>
  <si>
    <r>
      <t xml:space="preserve">Proton Capture to Bound and Unbound States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</si>
  <si>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1982LO08</t>
  </si>
  <si>
    <t>1722</t>
  </si>
  <si>
    <r>
      <t>Direct-Reaction Model for 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) Reactions to Highly Excited States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</si>
  <si>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1982LA03</t>
  </si>
  <si>
    <t>373</t>
  </si>
  <si>
    <t>363</t>
  </si>
  <si>
    <t>J.M.Lafferty</t>
  </si>
  <si>
    <t>J.M.Lafferty,Jr., S.R.Cotanch</t>
  </si>
  <si>
    <t>Examination of Direct Radiative Capture Formalism</t>
  </si>
  <si>
    <t>*0.82E+6</t>
  </si>
  <si>
    <t>*2.83E+6</t>
  </si>
  <si>
    <t>1982HA12</t>
  </si>
  <si>
    <t>1179</t>
  </si>
  <si>
    <t>S.S.Hanna</t>
  </si>
  <si>
    <t>S.S.Hanna, W.Feldman, M.Suffert, D.Kurath</t>
  </si>
  <si>
    <r>
      <t>High-Lying 0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 xml:space="preserve"> and 3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 xml:space="preserve"> Levels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</si>
  <si>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1982CO11</t>
  </si>
  <si>
    <t>332</t>
  </si>
  <si>
    <t>M.T.Collins</t>
  </si>
  <si>
    <t>M.T.Collins, S.Manglos, N.R.Roberson, A.M.Sandorfi, H.R.Weller</t>
  </si>
  <si>
    <r>
      <t xml:space="preserve">Corrections to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Cross Sections and Its Implications</t>
    </r>
  </si>
  <si>
    <t>*13E+6</t>
  </si>
  <si>
    <t>1981RA15</t>
  </si>
  <si>
    <t>PTP</t>
  </si>
  <si>
    <t>65</t>
  </si>
  <si>
    <t>1928</t>
  </si>
  <si>
    <t>S.Ramavataram, K.Ramavataram, G.Do Dang</t>
  </si>
  <si>
    <r>
      <t xml:space="preserve">Extended Coupled-Channels Model and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</t>
    </r>
  </si>
  <si>
    <t>1980CO16</t>
  </si>
  <si>
    <t>NCL</t>
  </si>
  <si>
    <t>P.Corvisiero</t>
  </si>
  <si>
    <t>P.Corvisiero, G.Ricco, M.Sanzone, A.Zucchiatti</t>
  </si>
  <si>
    <r>
      <t xml:space="preserve">Radiative Proton Capture above the Giant-Dipole Resonance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</si>
  <si>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*28.7E+6</t>
  </si>
  <si>
    <t>1980BLZY</t>
  </si>
  <si>
    <t>JOUR BAPSA 25 603,KE12,Blatt</t>
  </si>
  <si>
    <t>1979TS02</t>
  </si>
  <si>
    <t>PRL</t>
  </si>
  <si>
    <t>576</t>
  </si>
  <si>
    <t>S.-F.Tsai</t>
  </si>
  <si>
    <t>S.-F.Tsai, J.T.Londergan</t>
  </si>
  <si>
    <r>
      <t xml:space="preserve">Direct-Reaction Calculation of Intermediate-Energy Proton Radiative Capture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</si>
  <si>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t>*1E+6</t>
  </si>
  <si>
    <t>*11E+6</t>
  </si>
  <si>
    <t>1979RAZW</t>
  </si>
  <si>
    <t>24, No.4</t>
  </si>
  <si>
    <t>609, DL1</t>
  </si>
  <si>
    <t>S.Ramavataram, G.Do Dang</t>
  </si>
  <si>
    <r>
      <t xml:space="preserve">A Calculation of the Total Cross Section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  <r>
      <rPr>
        <vertAlign val="superscript"/>
        <sz val="10"/>
        <rFont val="ＭＳ Ｐゴシック"/>
        <family val="3"/>
      </rPr>
      <t>*</t>
    </r>
  </si>
  <si>
    <t>*35E+6</t>
  </si>
  <si>
    <t>1979KOZN</t>
  </si>
  <si>
    <t>39</t>
  </si>
  <si>
    <t>4950</t>
  </si>
  <si>
    <t>M.A.Kovash</t>
  </si>
  <si>
    <t>Radiative Proton Capture at 35-100 MeV</t>
  </si>
  <si>
    <t>1979KO05</t>
  </si>
  <si>
    <t>42</t>
  </si>
  <si>
    <t>700</t>
  </si>
  <si>
    <t>M.A.Kovash, S.L.Blatt, R.N.Boyd, T.R.Donoghue, H.J.Hausman, A.D.Bacher</t>
  </si>
  <si>
    <t>Radiative Capture of Intermediate-Energy Protons to High-Lying States In Light Nuclei</t>
  </si>
  <si>
    <t>1978KOZM</t>
  </si>
  <si>
    <t>JOUR BAPSA 23 926 AB4,Kovach</t>
  </si>
  <si>
    <t>1978GA13</t>
  </si>
  <si>
    <t>1978</t>
  </si>
  <si>
    <t>M.Gari</t>
  </si>
  <si>
    <t>M.Gari, H.Hebach</t>
  </si>
  <si>
    <t>Radiative Proton Capture in the Region of 30-100 MeV Proton Energy</t>
  </si>
  <si>
    <t>*6E+6</t>
  </si>
  <si>
    <t>1977SN01</t>
  </si>
  <si>
    <t>285</t>
  </si>
  <si>
    <t>189</t>
  </si>
  <si>
    <t>K.A.Snover</t>
  </si>
  <si>
    <t>K.A.Snover, P.Paul, H.M.Kuan</t>
  </si>
  <si>
    <r>
      <t xml:space="preserve">Radiative Proton Capture to the Ground State and First Three Excited States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</si>
  <si>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1977NAZT</t>
  </si>
  <si>
    <t>JOUR BAPSA 22 552 BJ6,Nathan</t>
  </si>
  <si>
    <t>*12E+6</t>
  </si>
  <si>
    <t>1976MAZL</t>
  </si>
  <si>
    <t>21, No.4</t>
  </si>
  <si>
    <t>518, AG15</t>
  </si>
  <si>
    <t>D.G.Mavis</t>
  </si>
  <si>
    <t>D.G.Mavis, H.F.Glavish, P.M.Kurjan, J.R.Calarco, S.S.Hanna</t>
  </si>
  <si>
    <r>
      <t xml:space="preserve">A Study of the Giant Resonance Region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 with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</t>
    </r>
  </si>
  <si>
    <t>1976MAZG</t>
  </si>
  <si>
    <t>636, HG5</t>
  </si>
  <si>
    <t>D.G.Mavis, H.F.Glavish</t>
  </si>
  <si>
    <r>
      <t xml:space="preserve">Calculations for Polarized Proton Capture to the Giant Dipole Resonance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</si>
  <si>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1975PAZH</t>
  </si>
  <si>
    <t>CONF Julich(Highly Excited States),Vol1 P2,Paul</t>
  </si>
  <si>
    <t>1974SUZT</t>
  </si>
  <si>
    <t>author+year</t>
  </si>
  <si>
    <t>NSRとの照合</t>
  </si>
  <si>
    <t>Lithium,Boron and Beryllium in Volcanic Glasses and Minerals Studied by Nuclear Microprobe</t>
  </si>
  <si>
    <t>*37E+3</t>
  </si>
  <si>
    <t>*120E+3</t>
  </si>
  <si>
    <t>1993KNZZ</t>
  </si>
  <si>
    <t>Proc.2nd Intern.Symposium on Nuclear Astrophysics, Nuclei in the Cosmos, Karlsruhe, Germany, 6-10 July, 1992, F.Kappeler, K.Wisshak, Eds., IOP Publishing Ltd., Bristol, England,</t>
  </si>
  <si>
    <t>175</t>
  </si>
  <si>
    <t>1993</t>
  </si>
  <si>
    <t>F.Knape</t>
  </si>
  <si>
    <t>F.Knape, H.Bucka, P.Heide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</si>
  <si>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 at Thermonuclear Energies</t>
    </r>
  </si>
  <si>
    <r>
      <t xml:space="preserve">Reaction Mechanism of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 Reaction at Astrophysically Relevant Energies</t>
    </r>
  </si>
  <si>
    <t>ATOMKI 1992 Ann.Rept</t>
  </si>
  <si>
    <t>*650E+3</t>
  </si>
  <si>
    <t>1992LA08</t>
  </si>
  <si>
    <t>448</t>
  </si>
  <si>
    <t>D.W.Lane</t>
  </si>
  <si>
    <t>The Ion Beam Analysis of Laser-Irradiated Borosilicate Glass</t>
  </si>
  <si>
    <t>*0.66E+6</t>
  </si>
  <si>
    <t>1991BA61</t>
  </si>
  <si>
    <t>56/57</t>
  </si>
  <si>
    <t>H.Bakhru</t>
  </si>
  <si>
    <t>Ion Beam Analysis Techniques at SUNY-Albany</t>
  </si>
  <si>
    <t>*2.385E+6</t>
  </si>
  <si>
    <t>*2.843E+6</t>
  </si>
  <si>
    <t>1989LU05</t>
  </si>
  <si>
    <t>565</t>
  </si>
  <si>
    <t>X.Lu</t>
  </si>
  <si>
    <t>X.Lu, Y.Xie, Z.Zheng, W.Jiang, J.Liu</t>
  </si>
  <si>
    <t>A New Method for Profiling Boron</t>
  </si>
  <si>
    <t>*2.7E+6</t>
  </si>
  <si>
    <t>*3.8E+6</t>
  </si>
  <si>
    <t>1988BO37</t>
  </si>
  <si>
    <t>80</t>
  </si>
  <si>
    <t>C.Boni, E.Cereda, G.M.Braga Marcazzan, V.De Tomasi</t>
  </si>
  <si>
    <t>Prompt Gamma Emission Excitation Functions for PIGE Analysis of Li,B,F,Mg,Al,Si and P in Thin Samples</t>
  </si>
  <si>
    <t>1983BU06</t>
  </si>
  <si>
    <t>398</t>
  </si>
  <si>
    <t>W.Buck</t>
  </si>
  <si>
    <t>W.Buck, F.Hoyler, A.Stabler, G.Staudt, H.V.Klapdor, H.Oeschler</t>
  </si>
  <si>
    <r>
      <t>Alpha-Cluster Break-Up and Reaction Mechanism in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 on Light Nuclei</t>
    </r>
  </si>
  <si>
    <t>*7.55E+6</t>
  </si>
  <si>
    <t>1983BO19</t>
  </si>
  <si>
    <t>405</t>
  </si>
  <si>
    <t>F.Borchers</t>
  </si>
  <si>
    <t>F.Borchers, H.De Jong, J.Krug, E.Kuhlmann</t>
  </si>
  <si>
    <r>
      <t xml:space="preserve">Resonant Charged Particle Emission from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B + p and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States at E(x) = 20-23 MeV</t>
    </r>
  </si>
  <si>
    <t>*33E+6</t>
  </si>
  <si>
    <t>1981OV02</t>
  </si>
  <si>
    <t>366</t>
  </si>
  <si>
    <t>D.Overway</t>
  </si>
  <si>
    <t>D.Overway, J.Janecke, F.D.Becchetti, C.E.Thorn, G.Kekelis</t>
  </si>
  <si>
    <t>Reaction Dependence of Nuclear Decay Linewidths</t>
  </si>
  <si>
    <t>*12.4E+6</t>
  </si>
  <si>
    <t>1979HOZA</t>
  </si>
  <si>
    <t>MPI Heidelberg, 1978, Ann.Rept</t>
  </si>
  <si>
    <t>F.Hoyler</t>
  </si>
  <si>
    <t>F.Hoyler, T.Rohwer, H.Sauer, G.Staudt, H.V.Klapdor</t>
  </si>
  <si>
    <r>
      <t xml:space="preserve">Einfluss des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-Cluster-Aufbruchs auf den Reaktionsmechanismus von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)-Reaktionen an Leichten Kernen</t>
    </r>
  </si>
  <si>
    <t>1978BUZU</t>
  </si>
  <si>
    <t>REPT JUL-Spez-15,P15,Buck</t>
  </si>
  <si>
    <t>1977ROYX</t>
  </si>
  <si>
    <t>REPT KFA-IKP-10/77,P19,Rohwer</t>
  </si>
  <si>
    <t>*6.5E+6</t>
  </si>
  <si>
    <t>*7.3E+6</t>
  </si>
  <si>
    <t>1977FU09</t>
  </si>
  <si>
    <t>725</t>
  </si>
  <si>
    <t>K.Fukunaga</t>
  </si>
  <si>
    <t>K.Fukunaga, T.Ohsawa, S.Kakigi, S.Tanaka, N.Fujiwara</t>
  </si>
  <si>
    <r>
      <t xml:space="preserve">Continuous Energy Spectra of Alpha-Particles from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 Reaction</t>
    </r>
  </si>
  <si>
    <t>*6.0E+6</t>
  </si>
  <si>
    <t>*18.0E+6</t>
  </si>
  <si>
    <t>1977BU07</t>
  </si>
  <si>
    <t>281</t>
  </si>
  <si>
    <t>469</t>
  </si>
  <si>
    <t>W.Buck, A.Stabler, G.Staudt, H.Oeschler</t>
  </si>
  <si>
    <r>
      <t xml:space="preserve">Evidence for Isoscalar Giant Resonance in the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</t>
    </r>
  </si>
  <si>
    <t>1976KO18</t>
  </si>
  <si>
    <t>24</t>
  </si>
  <si>
    <t>246</t>
  </si>
  <si>
    <t>R.P.Kolalis</t>
  </si>
  <si>
    <t>R.P.Kolalis, V.S.Sadkovskii, G.A.Feofilov, A.E.Denisov, L.I.Vinogradov, I.S.Altarev</t>
  </si>
  <si>
    <r>
      <t xml:space="preserve">Study of the Angular Distribution of Decay Products of the Ground State of 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</t>
    </r>
  </si>
  <si>
    <t>127</t>
  </si>
  <si>
    <t>1976GR22</t>
  </si>
  <si>
    <t>203</t>
  </si>
  <si>
    <t>V.I.Grantsev</t>
  </si>
  <si>
    <t>V.I.Grantsev, I.P.Dryapachenko, V.A.Kornilov, O.F.Nemets, V.M.Pugach, M.V.Sokolov, B.G.Struzhko, B.A.Rudenko</t>
  </si>
  <si>
    <r>
      <t xml:space="preserve">Mechanisms for the Reactions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B + p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3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and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B + D 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 xml:space="preserve"> 3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at E &gt;2.5 Mev, E &lt;3.4 MeV</t>
    </r>
  </si>
  <si>
    <t>11B+p-&gt;3alpha</t>
  </si>
  <si>
    <t>1976BUYW</t>
  </si>
  <si>
    <t>REPT Max-Planck Inst,Heidelberg,1975 Ann,P110,Buck</t>
  </si>
  <si>
    <t>1975MA49</t>
  </si>
  <si>
    <t>1736</t>
  </si>
  <si>
    <t>Y.G.Mashkarov, A.S.Deineko, I.Y.Malakhov, R.P.Slabospitskii, V.E.Storizhko</t>
  </si>
  <si>
    <r>
      <t>Elastic Scattering of Protons and the 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) Reaction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</si>
  <si>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r>
      <t xml:space="preserve">=1975MA37 </t>
    </r>
    <r>
      <rPr>
        <sz val="10"/>
        <rFont val="ＭＳ Ｐゴシック"/>
        <family val="3"/>
      </rPr>
      <t>同じ</t>
    </r>
    <r>
      <rPr>
        <sz val="10"/>
        <rFont val="Arial"/>
        <family val="2"/>
      </rPr>
      <t>reference</t>
    </r>
    <r>
      <rPr>
        <sz val="10"/>
        <rFont val="ＭＳ Ｐゴシック"/>
        <family val="3"/>
      </rPr>
      <t>で</t>
    </r>
    <r>
      <rPr>
        <sz val="10"/>
        <rFont val="Arial"/>
        <family val="2"/>
      </rPr>
      <t>Keynumber</t>
    </r>
    <r>
      <rPr>
        <sz val="10"/>
        <rFont val="ＭＳ Ｐゴシック"/>
        <family val="3"/>
      </rPr>
      <t>が二つ</t>
    </r>
  </si>
  <si>
    <t>1975MA37</t>
  </si>
  <si>
    <t>Y.G.Mashkarov, et al.</t>
  </si>
  <si>
    <r>
      <t>Study of Elastic Scattering of Protons and the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</si>
  <si>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r>
      <t xml:space="preserve">=1975MA49 </t>
    </r>
    <r>
      <rPr>
        <sz val="10"/>
        <rFont val="ＭＳ Ｐゴシック"/>
        <family val="3"/>
      </rPr>
      <t>同じ</t>
    </r>
    <r>
      <rPr>
        <sz val="10"/>
        <rFont val="Arial"/>
        <family val="2"/>
      </rPr>
      <t>reference</t>
    </r>
    <r>
      <rPr>
        <sz val="10"/>
        <rFont val="ＭＳ Ｐゴシック"/>
        <family val="3"/>
      </rPr>
      <t>で</t>
    </r>
    <r>
      <rPr>
        <sz val="10"/>
        <rFont val="Arial"/>
        <family val="2"/>
      </rPr>
      <t>Keynumber</t>
    </r>
    <r>
      <rPr>
        <sz val="10"/>
        <rFont val="ＭＳ Ｐゴシック"/>
        <family val="3"/>
      </rPr>
      <t>が二つ</t>
    </r>
  </si>
  <si>
    <t>1975BUYQ</t>
  </si>
  <si>
    <t>REPT ORO-4856-26,P429,Buck</t>
  </si>
  <si>
    <t>1975BUYP</t>
  </si>
  <si>
    <t>REPT Max-Planck Inst,Heidelberg,1974 Ann,P37,Buck</t>
  </si>
  <si>
    <t>1974KAXT</t>
  </si>
  <si>
    <t>JOUR BICRA 52 218</t>
  </si>
  <si>
    <t>*2.65E+6</t>
  </si>
  <si>
    <t>1974GO21</t>
  </si>
  <si>
    <t>1476</t>
  </si>
  <si>
    <t>G.Goulard</t>
  </si>
  <si>
    <t>G.Goulard, G.Turcotte</t>
  </si>
  <si>
    <r>
      <t xml:space="preserve">Etat Excite du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a 18.36 MeV</t>
    </r>
  </si>
  <si>
    <t>1973PRZN</t>
  </si>
  <si>
    <t>JOUR BAPSA 18 1420 EE2</t>
  </si>
  <si>
    <t>1973HA67</t>
  </si>
  <si>
    <t>ANP</t>
  </si>
  <si>
    <t>263</t>
  </si>
  <si>
    <t>S.Haun</t>
  </si>
  <si>
    <t>S.Haun, D.Kamke</t>
  </si>
  <si>
    <t>On Gaps in the Energy Spectrum of a Three Particle Reaction</t>
  </si>
  <si>
    <t>F0185014</t>
  </si>
  <si>
    <t>T.Yanabu et al.</t>
  </si>
  <si>
    <t>O0917002</t>
  </si>
  <si>
    <t>G.G.Bach.D.J.Liversey</t>
  </si>
  <si>
    <t>O0917003</t>
  </si>
  <si>
    <t>O1639002</t>
  </si>
  <si>
    <t>5-B-10(P,A)4-BE-7,,SIG,,SFC</t>
  </si>
  <si>
    <t>L.Lamia et al.</t>
  </si>
  <si>
    <t>R0017002</t>
  </si>
  <si>
    <t>5-B-10(P,A)4-BE-7,PAR/IND,SIG,,REL,EXP</t>
  </si>
  <si>
    <t>Y.Rihet et al.</t>
  </si>
  <si>
    <t>R0017004</t>
  </si>
  <si>
    <t>T0012002</t>
  </si>
  <si>
    <t>5-B-10(P,A)4-BE-7,PAR,SIG</t>
  </si>
  <si>
    <t>F0421004</t>
  </si>
  <si>
    <t>5-B-10(P,A)4-BE-7,,SGV,,MXW,EXP</t>
  </si>
  <si>
    <t>F0311004</t>
  </si>
  <si>
    <t>T0010005</t>
  </si>
  <si>
    <t>5-B-10(A,N)7-N-13,,SIG</t>
  </si>
  <si>
    <t>J.H.Gibbons et al.</t>
  </si>
  <si>
    <t>A1522002</t>
  </si>
  <si>
    <t>5-B-11(P,G)6-C-12,PAR,SIG</t>
  </si>
  <si>
    <t>N.W.Reay et al.</t>
  </si>
  <si>
    <t>A1388003</t>
  </si>
  <si>
    <t>5-B-11(P,G)6-C-12,PAR,SIG,,,EXP</t>
  </si>
  <si>
    <t>D.S.Gemmell et al.</t>
  </si>
  <si>
    <t>C1290005</t>
  </si>
  <si>
    <t>5-B-11(P,G)6-C-12,PAR,SIG,,SFC,DERIV</t>
  </si>
  <si>
    <t>F.E.Cecil et al.</t>
  </si>
  <si>
    <t>C1411007</t>
  </si>
  <si>
    <t>5-B-11(P,G)6-C-12,PAR,SIG,,SFC</t>
  </si>
  <si>
    <t>C0788002</t>
  </si>
  <si>
    <t>J.H.Kelley et al.</t>
  </si>
  <si>
    <t>F0355005</t>
  </si>
  <si>
    <t>C.Brassard et al.</t>
  </si>
  <si>
    <t>F0057004</t>
  </si>
  <si>
    <t>L.Feldman et al.</t>
  </si>
  <si>
    <t>F0332002</t>
  </si>
  <si>
    <t>F0337002</t>
  </si>
  <si>
    <t>M.Anghinolfi et al.</t>
  </si>
  <si>
    <t>F0344005</t>
  </si>
  <si>
    <t>R.G.Allas et al.</t>
  </si>
  <si>
    <t>F0359003</t>
  </si>
  <si>
    <t>B.D.Anderson et al.</t>
  </si>
  <si>
    <t>F0360004</t>
  </si>
  <si>
    <t>5-B-11(P,G)6-C-12,PAR,SIG,,REL,EXP</t>
  </si>
  <si>
    <t>G.Kernel et al.</t>
  </si>
  <si>
    <t>F0360006</t>
  </si>
  <si>
    <t>F0360008</t>
  </si>
  <si>
    <t>O1163002</t>
  </si>
  <si>
    <t>D.R.Chakrabarty et al.</t>
  </si>
  <si>
    <t>T0038004</t>
  </si>
  <si>
    <t>5-B-11(P,G)6-C-12,PAR,SIG,,,CALC</t>
  </si>
  <si>
    <t>M.T.Collins et al.</t>
  </si>
  <si>
    <t>A0330002</t>
  </si>
  <si>
    <t>5-B-11(P,N)6-C-11,IND,SIG,,,EXP</t>
  </si>
  <si>
    <t>B.Anders et al.</t>
  </si>
  <si>
    <t>B0106002</t>
  </si>
  <si>
    <t>5-B-11(P,N)6-C-11,,SIG,,,EXP</t>
  </si>
  <si>
    <t>G.Albouy et al.</t>
  </si>
  <si>
    <t>J.Phys.(Paris)23(1962)1000</t>
  </si>
  <si>
    <t>B0076007</t>
  </si>
  <si>
    <t>N.M.Hintz et al.</t>
  </si>
  <si>
    <t>C0061006</t>
  </si>
  <si>
    <t>5-B-11(P,N)6-C-11,,SIG</t>
  </si>
  <si>
    <t>C0062004</t>
  </si>
  <si>
    <t>L.Valentin</t>
  </si>
  <si>
    <t>D0095002</t>
  </si>
  <si>
    <t>J.P.Blaser et al.</t>
  </si>
  <si>
    <t>F0332006</t>
  </si>
  <si>
    <t>F0283002</t>
  </si>
  <si>
    <t>G.J.F.Legge et al.</t>
  </si>
  <si>
    <t>F0129005</t>
  </si>
  <si>
    <t>5-B-11(P,N)6-C-11,PAR,SIG,,,EXP</t>
  </si>
  <si>
    <t>B.D.Walker et al.</t>
  </si>
  <si>
    <t>P0045002</t>
  </si>
  <si>
    <t>M.Furukawa et al.</t>
  </si>
  <si>
    <t>T0010003</t>
  </si>
  <si>
    <t>T0041002</t>
  </si>
  <si>
    <t>K.Ramavataram et al.</t>
  </si>
  <si>
    <t>A0636003</t>
  </si>
  <si>
    <t>5-B-11(P,A)4-BE-8,,SIG,,SFC</t>
  </si>
  <si>
    <t>A0413002</t>
  </si>
  <si>
    <t>S</t>
  </si>
  <si>
    <t>5-B-11(P,A)4-BE-8,PAR,SIG</t>
  </si>
  <si>
    <t>H.W.Becker et al.</t>
  </si>
  <si>
    <t>A</t>
  </si>
  <si>
    <t>5-B-11(P,A)4-BE-8,PAR,SIG,,SFC</t>
  </si>
  <si>
    <t>A0413003</t>
  </si>
  <si>
    <t>A0413004</t>
  </si>
  <si>
    <t>A0413005</t>
  </si>
  <si>
    <t>F0293004</t>
  </si>
  <si>
    <t>5-B-11(P,A)4-BE-8,PAR,SIG,,,EXP</t>
  </si>
  <si>
    <t>W.Buck et al.</t>
  </si>
  <si>
    <t>F0332004</t>
  </si>
  <si>
    <t>F0294003</t>
  </si>
  <si>
    <t>F.Borchers et al.</t>
  </si>
  <si>
    <t>F0214002</t>
  </si>
  <si>
    <t>G.D.Symons et al.</t>
  </si>
  <si>
    <t>F0374002</t>
  </si>
  <si>
    <t>O.Beckman et al.</t>
  </si>
  <si>
    <t>F0359004</t>
  </si>
  <si>
    <t>5-B-11(P,A)4-BE-8,,SIG,,,EXP</t>
  </si>
  <si>
    <t>F0416002</t>
  </si>
  <si>
    <t>D.Kamke et al.</t>
  </si>
  <si>
    <t>Z.Phys.201(1967)301</t>
  </si>
  <si>
    <t>F0185017</t>
  </si>
  <si>
    <t>O1317003</t>
  </si>
  <si>
    <t>5-B-11(P,A)4-BE-8,,SIG</t>
  </si>
  <si>
    <t>C.Spitaleri et al.</t>
  </si>
  <si>
    <t>O1317004</t>
  </si>
  <si>
    <t>C0519002</t>
  </si>
  <si>
    <t>5-B-11(A,N)7-N-14,,SIG,,SFC</t>
  </si>
  <si>
    <t>T.R.Wang et al.</t>
  </si>
  <si>
    <t>C0519003</t>
  </si>
  <si>
    <t>C0519004</t>
  </si>
  <si>
    <t>F0480004</t>
  </si>
  <si>
    <t>5-B-11(A,N)7-N-14,,SIG</t>
  </si>
  <si>
    <t>M.Niecke et al.</t>
  </si>
  <si>
    <t>A0216003</t>
  </si>
  <si>
    <t>5-B-11(A,P)6-C-14,PAR,SIG,,,EXP</t>
  </si>
  <si>
    <t>R.Bonetti et al.</t>
  </si>
  <si>
    <t>B0133002</t>
  </si>
  <si>
    <t>5-B-11(A,P)6-C-14,,SIG,,,EXP</t>
  </si>
  <si>
    <t>W.S.Hou et al.</t>
  </si>
  <si>
    <t>C0519007</t>
  </si>
  <si>
    <t>5-B-11(A,P)6-C-14,,SIG</t>
  </si>
  <si>
    <t>F0380004</t>
  </si>
  <si>
    <t>R.A.Dayras et al.</t>
  </si>
  <si>
    <t>F0229003</t>
  </si>
  <si>
    <t>L.L.Lee et al.</t>
  </si>
  <si>
    <t>F0478002</t>
  </si>
  <si>
    <t>A.V.Spassky et al.</t>
  </si>
  <si>
    <t>F0538002</t>
  </si>
  <si>
    <t>A.Turowiecki et al.</t>
  </si>
  <si>
    <t>F0428002</t>
  </si>
  <si>
    <t>5-B-11(A,P)6-C-14,PAR,SIG,,REL,EXP</t>
  </si>
  <si>
    <t>G.S.Mani et al.</t>
  </si>
  <si>
    <t>*14.7E+6</t>
  </si>
  <si>
    <t>1986AI04</t>
  </si>
  <si>
    <t>JRC</t>
  </si>
  <si>
    <t>102</t>
  </si>
  <si>
    <t>159</t>
  </si>
  <si>
    <t>A.Ait Haddou</t>
  </si>
  <si>
    <t>A.Ait Haddou, M.Berrada, G.Paic</t>
  </si>
  <si>
    <r>
      <t xml:space="preserve">Yields and Average Cross Sections of Recoil Charged Particle Induced Reactions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B,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N, </t>
    </r>
    <r>
      <rPr>
        <vertAlign val="superscript"/>
        <sz val="10"/>
        <rFont val="ＭＳ Ｐゴシック"/>
        <family val="3"/>
      </rPr>
      <t>16</t>
    </r>
    <r>
      <rPr>
        <sz val="10"/>
        <rFont val="ＭＳ Ｐゴシック"/>
        <family val="3"/>
      </rPr>
      <t xml:space="preserve">O and </t>
    </r>
    <r>
      <rPr>
        <vertAlign val="superscript"/>
        <sz val="10"/>
        <rFont val="ＭＳ Ｐゴシック"/>
        <family val="3"/>
      </rPr>
      <t>18</t>
    </r>
    <r>
      <rPr>
        <sz val="10"/>
        <rFont val="ＭＳ Ｐゴシック"/>
        <family val="3"/>
      </rPr>
      <t>O</t>
    </r>
  </si>
  <si>
    <t>*13.7E+6</t>
  </si>
  <si>
    <t>1985SC08</t>
  </si>
  <si>
    <t>87</t>
  </si>
  <si>
    <t>H.R.Schelin</t>
  </si>
  <si>
    <t>H.R.Schelin, E.Farrelly Pessoa, W.R.Wylie, J.L.Cardoso,Jr., R.A.Douglas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</si>
  <si>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Reactions Between E(p) = 13.7 and 14.7 MeV</t>
    </r>
  </si>
  <si>
    <t>1985MUZZ</t>
  </si>
  <si>
    <t>796, IG8</t>
  </si>
  <si>
    <t>K.Murphy</t>
  </si>
  <si>
    <t>K.Murphy, C.R.Howell, H.G.Pfutzner, M.L.Roberts, A.Li, R.L.Walter</t>
  </si>
  <si>
    <r>
      <t xml:space="preserve">Nucleon Scattering from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</si>
  <si>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t>*9.1E+6</t>
  </si>
  <si>
    <t>1985KU13</t>
  </si>
  <si>
    <t>447</t>
  </si>
  <si>
    <t>V.A.Kuzmenko</t>
  </si>
  <si>
    <t>V.A.Kuzmenko, V.V.Remaev, K.S.Goncharov</t>
  </si>
  <si>
    <t>Activation Analysis with a 9.1 MeV Proton Beam</t>
  </si>
  <si>
    <t>*16E+6</t>
  </si>
  <si>
    <t>*26E+6</t>
  </si>
  <si>
    <t>*mes, *ded</t>
  </si>
  <si>
    <t>1985GR09</t>
  </si>
  <si>
    <t>1679</t>
  </si>
  <si>
    <t>S.M.Grimes</t>
  </si>
  <si>
    <t>S.M.Grimes, J.D.Anderson, J.C.Davis, R.H.Howell, C.Wong, A.W.Carpenter, J.A.Carr, F.Petrovich</t>
  </si>
  <si>
    <r>
      <t xml:space="preserve">Gamow-Teller Matrix Elements from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C Reaction at E(p) </t>
    </r>
    <r>
      <rPr>
        <sz val="10"/>
        <rFont val="Symbol"/>
        <family val="1"/>
      </rPr>
      <t>»</t>
    </r>
    <r>
      <rPr>
        <sz val="10"/>
        <rFont val="ＭＳ Ｐゴシック"/>
        <family val="3"/>
      </rPr>
      <t xml:space="preserve"> 26 MeV</t>
    </r>
  </si>
  <si>
    <t>http://prola.aps.org/abstract/PRC/v31/i5/p1679_1</t>
  </si>
  <si>
    <t>1982RA07</t>
  </si>
  <si>
    <t>949</t>
  </si>
  <si>
    <r>
      <t xml:space="preserve">The Multi-Configuration Shell Model in the Continuum and the Resonant States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</si>
  <si>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*5.4E+6</t>
  </si>
  <si>
    <t>1981HO13</t>
  </si>
  <si>
    <t>803</t>
  </si>
  <si>
    <t>J.Hohn</t>
  </si>
  <si>
    <t>J.Hohn, J.Kayser, W.Pilz, D.Schmidt, D.Seeliger</t>
  </si>
  <si>
    <r>
      <t xml:space="preserve">Experimental Investigation of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+ p Reaction and Analysis in the Frame of the Continuum Shell Model</t>
    </r>
  </si>
  <si>
    <t>1981BA22</t>
  </si>
  <si>
    <t>32</t>
  </si>
  <si>
    <t>389</t>
  </si>
  <si>
    <t>J.K.Bair, P.D.Miller, B.W.Wieland</t>
  </si>
  <si>
    <r>
      <t xml:space="preserve">Neutron Yields from the 4-12 MeV Proton Bombardment of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B, 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C and </t>
    </r>
    <r>
      <rPr>
        <vertAlign val="superscript"/>
        <sz val="10"/>
        <rFont val="ＭＳ Ｐゴシック"/>
        <family val="3"/>
      </rPr>
      <t>18</t>
    </r>
    <r>
      <rPr>
        <sz val="10"/>
        <rFont val="ＭＳ Ｐゴシック"/>
        <family val="3"/>
      </rPr>
      <t xml:space="preserve">O as Related to the Production of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N and </t>
    </r>
    <r>
      <rPr>
        <vertAlign val="superscript"/>
        <sz val="10"/>
        <rFont val="ＭＳ Ｐゴシック"/>
        <family val="3"/>
      </rPr>
      <t>18</t>
    </r>
    <r>
      <rPr>
        <sz val="10"/>
        <rFont val="ＭＳ Ｐゴシック"/>
        <family val="3"/>
      </rPr>
      <t>F</t>
    </r>
  </si>
  <si>
    <t>*5.5E+6</t>
  </si>
  <si>
    <t>1980RAZY</t>
  </si>
  <si>
    <t>JOUR BAPSA 25 520,DF2,Ramavataram</t>
  </si>
  <si>
    <t>1980RA16</t>
  </si>
  <si>
    <t>342</t>
  </si>
  <si>
    <t>K.Ramavataram</t>
  </si>
  <si>
    <t>K.Ramavataram, R.Larue, V.Turcotte, C.St-Pierre, S.Ramavataram</t>
  </si>
  <si>
    <r>
      <t xml:space="preserve">Study of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C Reaction below the Giant Dipole Resonance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</si>
  <si>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反応</t>
  </si>
  <si>
    <r>
      <t xml:space="preserve">標的核 </t>
    </r>
    <r>
      <rPr>
        <sz val="10"/>
        <rFont val="Arial"/>
        <family val="2"/>
      </rPr>
      <t>Z</t>
    </r>
    <r>
      <rPr>
        <sz val="10"/>
        <rFont val="ＭＳ Ｐゴシック"/>
        <family val="3"/>
      </rPr>
      <t>（原子番号）</t>
    </r>
  </si>
  <si>
    <r>
      <t xml:space="preserve">標的核 </t>
    </r>
    <r>
      <rPr>
        <sz val="10"/>
        <rFont val="Arial"/>
        <family val="2"/>
      </rPr>
      <t>A</t>
    </r>
    <r>
      <rPr>
        <sz val="10"/>
        <rFont val="ＭＳ Ｐゴシック"/>
        <family val="3"/>
      </rPr>
      <t>（質量数）</t>
    </r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</si>
  <si>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</si>
  <si>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</si>
  <si>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</si>
  <si>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</si>
  <si>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</si>
  <si>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</si>
  <si>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</si>
  <si>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Α-spectra</t>
  </si>
  <si>
    <t>G-spectra</t>
  </si>
  <si>
    <t>B(λ)</t>
  </si>
  <si>
    <t>A-decay</t>
  </si>
  <si>
    <t>G-multipolarity</t>
  </si>
  <si>
    <t>B-spectra</t>
  </si>
  <si>
    <t>B-decay</t>
  </si>
  <si>
    <t>Keynumber</t>
  </si>
  <si>
    <r>
      <t>書誌情報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雑誌</t>
    </r>
  </si>
  <si>
    <r>
      <t>書誌情報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巻号</t>
    </r>
  </si>
  <si>
    <r>
      <t>書誌情報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ページ</t>
    </r>
  </si>
  <si>
    <r>
      <t>書誌情報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年数</t>
    </r>
  </si>
  <si>
    <t>書誌情報-筆頭著者</t>
  </si>
  <si>
    <r>
      <t>書誌情報</t>
    </r>
    <r>
      <rPr>
        <sz val="10"/>
        <rFont val="Arial"/>
        <family val="2"/>
      </rPr>
      <t>-</t>
    </r>
    <r>
      <rPr>
        <sz val="10"/>
        <rFont val="ＭＳ Ｐゴシック"/>
        <family val="3"/>
      </rPr>
      <t>著者</t>
    </r>
  </si>
  <si>
    <t>タイトル</t>
  </si>
  <si>
    <t>リンク</t>
  </si>
  <si>
    <t>10B(p,g)</t>
  </si>
  <si>
    <t>5</t>
  </si>
  <si>
    <t>10</t>
  </si>
  <si>
    <t>p</t>
  </si>
  <si>
    <t>g</t>
  </si>
  <si>
    <t>*1E+3</t>
  </si>
  <si>
    <t>*1E+7</t>
  </si>
  <si>
    <t>ana</t>
  </si>
  <si>
    <t>2004MUZX</t>
  </si>
  <si>
    <t>INDC(JPN)-192/U (JAERI-Conf 2004-005)</t>
  </si>
  <si>
    <t>156</t>
  </si>
  <si>
    <t>2004</t>
  </si>
  <si>
    <t>T.Murata</t>
  </si>
  <si>
    <t>T.Murata, S.Chiba</t>
  </si>
  <si>
    <t>Analysis of Low Energy Proton Capture Cross Section for Light Nuclei</t>
  </si>
  <si>
    <t>*1E+5</t>
  </si>
  <si>
    <t>*1.6E+5</t>
  </si>
  <si>
    <t>*mes</t>
  </si>
  <si>
    <t>ded</t>
  </si>
  <si>
    <t>mes</t>
  </si>
  <si>
    <t>2003TO21</t>
  </si>
  <si>
    <t>PR/C</t>
  </si>
  <si>
    <t>68</t>
  </si>
  <si>
    <t>045803</t>
  </si>
  <si>
    <t>2003</t>
  </si>
  <si>
    <t>A.P.Tonchev</t>
  </si>
  <si>
    <t>A.P.Tonchev, S.O.Nelson, K.Sabourov, B.T.Crowley, K.Joshi, H.R.Weller, J.H.Kelley, R.M.Prior, M.Spraker, N.Kalantar-Nayestanaki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</si>
  <si>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reaction at astrophysically relevant energies</t>
    </r>
  </si>
  <si>
    <t>http://prola.aps.org/abstract/PRC/v62/i2/e025803</t>
  </si>
  <si>
    <t>2000CAZX</t>
  </si>
  <si>
    <t>43</t>
  </si>
  <si>
    <t>R.S.Canon</t>
  </si>
  <si>
    <t>R.S.Canon, S.J.Gaff, J.H.Kelley, R.M.Prior, B.J.Rice, E.A.Schreiber, M.Spraker, D.R.Tilley, E.A.Wulf, H.R.Weller</t>
  </si>
  <si>
    <t>TUNL-XXXIX</t>
  </si>
  <si>
    <t>*80E+3</t>
  </si>
  <si>
    <t>*115E+3</t>
  </si>
  <si>
    <t>1999CAZR</t>
  </si>
  <si>
    <t>R.S.Canon, S.J.Gaff, J.H.Kelley, R.M.Prior, B.J.Rice, E.A.Schreiber, M.Spraker, D.R.Tilley, H.R.Weller, E.A.Wulf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</si>
  <si>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 Below 115 keV</t>
    </r>
  </si>
  <si>
    <t>TUNL-XXXVIII</t>
  </si>
  <si>
    <t>1999BY03</t>
  </si>
  <si>
    <t>ZEP</t>
  </si>
  <si>
    <t>115</t>
  </si>
  <si>
    <t>2080</t>
  </si>
  <si>
    <t>V.Yu.Bychenkov</t>
  </si>
  <si>
    <t>V.Yu.Bychenkov, V.T.Tikhonchuk, S.V.Tolokonnikov</t>
  </si>
  <si>
    <t>Nuclear Reactions Triggered by Laser-Accelerated High-Energy Ions</t>
  </si>
  <si>
    <t>J.Exper.Theo.Phys.</t>
  </si>
  <si>
    <t>88</t>
  </si>
  <si>
    <t>1137</t>
  </si>
  <si>
    <t>1998MA85</t>
  </si>
  <si>
    <t>NIM/A</t>
  </si>
  <si>
    <t>417</t>
  </si>
  <si>
    <t>297</t>
  </si>
  <si>
    <t>1998</t>
  </si>
  <si>
    <t>I.Mazumdar</t>
  </si>
  <si>
    <t>I.Mazumdar, P.Sugathan, J.J.Das, D.O.Kataria, N.Madhavan, A.K.Sinha</t>
  </si>
  <si>
    <t>A Large High-Energy Gamma-Ray Spectrometer at NSC</t>
  </si>
  <si>
    <t>1996GI13</t>
  </si>
  <si>
    <t>118</t>
  </si>
  <si>
    <t>224</t>
  </si>
  <si>
    <t>G.Giorginis</t>
  </si>
  <si>
    <t>G.Giorginis, P.Misaelides, A.Crametz, M.Conti</t>
  </si>
  <si>
    <r>
      <t>Cross Section of the 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,p)C Nuclear Reaction for Analytical Applications</t>
    </r>
  </si>
  <si>
    <t>1994GI14</t>
  </si>
  <si>
    <t>G.Giorginis, P.Misaelides, M.Conti</t>
  </si>
  <si>
    <r>
      <t>Characterization of Boron Nitride Thin Films using 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 Nuclear Reactions</t>
    </r>
  </si>
  <si>
    <t>*3.3E+6</t>
  </si>
  <si>
    <t>1992MC05</t>
  </si>
  <si>
    <t>L.C.McIntyre</t>
  </si>
  <si>
    <t>L.C.McIntyre, Jr., J.A.Leavitt, M.D.Ashbaugh, Z.Lin, J.O.Stone, Jr.</t>
  </si>
  <si>
    <r>
      <t>Determination of Boron Using the 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,p)C Nuclear Reaction at Incident Energies Near 3 MeV</t>
    </r>
  </si>
  <si>
    <t>1988BRZY</t>
  </si>
  <si>
    <t>1022, GI13</t>
  </si>
  <si>
    <t>J.D.Brown</t>
  </si>
  <si>
    <t>J.D.Brown, A.Middleton, S.M.Aziz</t>
  </si>
  <si>
    <t>High Spin States in Light Nuclei at High Excitation</t>
  </si>
  <si>
    <t>*23.288E+6</t>
  </si>
  <si>
    <t>1988BR26</t>
  </si>
  <si>
    <t>1958</t>
  </si>
  <si>
    <r>
      <t xml:space="preserve">Investigation of Polarization Effects for Elastic Scattering of Protons Near the Threshold of the (p,n)-Reaction on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Li,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Be,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Nuclei</t>
    </r>
  </si>
  <si>
    <t>BAS</t>
  </si>
  <si>
    <t>*15E+6</t>
  </si>
  <si>
    <t>1976LI08</t>
  </si>
  <si>
    <t>MP/A</t>
  </si>
  <si>
    <t>264</t>
  </si>
  <si>
    <t>P.W.Lisowski</t>
  </si>
  <si>
    <t>P.W.Lisowski, R.L.Walter, C.E.Busch, T.B.Clegg</t>
  </si>
  <si>
    <r>
      <t xml:space="preserve">Polarization Transfer Effects in (p,n) Reactions on Light Nuclei at </t>
    </r>
    <r>
      <rPr>
        <sz val="10"/>
        <rFont val="Symbol"/>
        <family val="1"/>
      </rPr>
      <t>q</t>
    </r>
    <r>
      <rPr>
        <sz val="10"/>
        <rFont val="ＭＳ Ｐゴシック"/>
        <family val="3"/>
      </rPr>
      <t xml:space="preserve"> = 0</t>
    </r>
    <r>
      <rPr>
        <vertAlign val="superscript"/>
        <sz val="10"/>
        <rFont val="ＭＳ Ｐゴシック"/>
        <family val="3"/>
      </rPr>
      <t>0</t>
    </r>
  </si>
  <si>
    <t>*16.3E+6</t>
  </si>
  <si>
    <t>1976HIZC</t>
  </si>
  <si>
    <t>REPT Texas A-M 1976 Prog,P29,Hiebert</t>
  </si>
  <si>
    <t>*26.5E+6</t>
  </si>
  <si>
    <t>1976HI11</t>
  </si>
  <si>
    <t>J.C.Hiebert</t>
  </si>
  <si>
    <t>J.C.Hiebert, R.G.Graves, L.C.Northcliffe, R.L.York, E.P.Chamberlin, J.M.Moss</t>
  </si>
  <si>
    <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C(0) Polarization-Transfer Measurement at 0</t>
    </r>
    <r>
      <rPr>
        <vertAlign val="superscript"/>
        <sz val="10"/>
        <rFont val="ＭＳ Ｐゴシック"/>
        <family val="3"/>
      </rPr>
      <t>0</t>
    </r>
    <r>
      <rPr>
        <sz val="10"/>
        <rFont val="ＭＳ Ｐゴシック"/>
        <family val="3"/>
      </rPr>
      <t xml:space="preserve"> and the Effective Two-Nucleon Interaction</t>
    </r>
  </si>
  <si>
    <t>1976HEZE</t>
  </si>
  <si>
    <t>REPT ZfK-315,P4,Helfer</t>
  </si>
  <si>
    <t>*21.3E+6</t>
  </si>
  <si>
    <t>1975GRZP</t>
  </si>
  <si>
    <t>JOUR BAPSA 20 694 HO6</t>
  </si>
  <si>
    <t>*28E+6</t>
  </si>
  <si>
    <t>1975GRYZ</t>
  </si>
  <si>
    <t>REPT Texas A-M 1975 Prog,P3</t>
  </si>
  <si>
    <t>1974PEZP</t>
  </si>
  <si>
    <t>REPT USNDC-11 P213</t>
  </si>
  <si>
    <t>1974PE04</t>
  </si>
  <si>
    <t>A.G.Perris</t>
  </si>
  <si>
    <t>A.G.Perris, R.O.Lane, J.Y.Tong, J.D.Matthews</t>
  </si>
  <si>
    <r>
      <t xml:space="preserve">The Production of Carbon-11 for Medical Uses by a Tandem Van de Graaff Accelerator by the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</t>
    </r>
  </si>
  <si>
    <t>1974MA07</t>
  </si>
  <si>
    <t>1253</t>
  </si>
  <si>
    <t>V.A.Madsen</t>
  </si>
  <si>
    <t>V.A.Madsen, J.D.Anderson, V.R.Brown</t>
  </si>
  <si>
    <t>Sensitivity of the Small-Angle Charge-Exchange Polarization-Transfer Reaction to Spin-Flip Forces</t>
  </si>
  <si>
    <t>1974LIZU</t>
  </si>
  <si>
    <t>JOUR BAPSA 19 477 DI8</t>
  </si>
  <si>
    <t>1974GOZJ</t>
  </si>
  <si>
    <t>REPT ORNL-4937 P72</t>
  </si>
  <si>
    <t>1973LIYU</t>
  </si>
  <si>
    <t>REPT ORO-2408-51 P5</t>
  </si>
  <si>
    <t>1973GOYP</t>
  </si>
  <si>
    <t>JOUR BAPSA 18 1419 EE1</t>
  </si>
  <si>
    <t>1973GOYL</t>
  </si>
  <si>
    <t>REPT COO-535-693 P44</t>
  </si>
  <si>
    <t>1972MOZX</t>
  </si>
  <si>
    <t>JOUR BAPSA 17 99,J M Moss,1/17/72</t>
  </si>
  <si>
    <t>1972MO41</t>
  </si>
  <si>
    <t>1698</t>
  </si>
  <si>
    <t>J.M.Moss</t>
  </si>
  <si>
    <t>J.M.Moss, C.Brassard, R.Vyse, J.Gosset</t>
  </si>
  <si>
    <t>Survey of the Quasielastic (p,n) Reaction Induced by Polarized Protons</t>
  </si>
  <si>
    <t>1972LAZI</t>
  </si>
  <si>
    <t>REPT AERE-PR/NP 18,P31,8/16/72</t>
  </si>
  <si>
    <t>1972GA10</t>
  </si>
  <si>
    <t>515</t>
  </si>
  <si>
    <t>E.Gadioli</t>
  </si>
  <si>
    <t>Pre-Equilibrium Particle Emission from Light Nuclei</t>
  </si>
  <si>
    <t>1972BRZJ</t>
  </si>
  <si>
    <t>REPT CEA-N-1522,P120</t>
  </si>
  <si>
    <t>1972BRYC</t>
  </si>
  <si>
    <t>REPT CEA-N-1600 P91</t>
  </si>
  <si>
    <t>1970CL01</t>
  </si>
  <si>
    <t>143</t>
  </si>
  <si>
    <t>385</t>
  </si>
  <si>
    <t>A.S.Clough</t>
  </si>
  <si>
    <t>A.S.Clough, C.J.Batty, B.E.Bonner, L.E.Williams</t>
  </si>
  <si>
    <t>A Microscopic Analysis of the (p,n) Reaction on 1p-Shell Nuclei</t>
  </si>
  <si>
    <t>approx 20MeV</t>
  </si>
  <si>
    <t>*</t>
  </si>
  <si>
    <t>1969RA36</t>
  </si>
  <si>
    <t>NSB</t>
  </si>
  <si>
    <t>M.Rahman</t>
  </si>
  <si>
    <t>M.Rahman, H.M.Sen Gupta</t>
  </si>
  <si>
    <t>Quasi-Elastic (p,n) Scattering</t>
  </si>
  <si>
    <r>
      <t xml:space="preserve">surveyed quasi-elastic </t>
    </r>
    <r>
      <rPr>
        <sz val="10"/>
        <rFont val="Symbol"/>
        <family val="1"/>
      </rPr>
      <t>s</t>
    </r>
    <r>
      <rPr>
        <sz val="10"/>
        <rFont val="ＭＳ Ｐゴシック"/>
        <family val="3"/>
      </rPr>
      <t>(</t>
    </r>
    <r>
      <rPr>
        <sz val="10"/>
        <rFont val="Symbol"/>
        <family val="1"/>
      </rPr>
      <t>q</t>
    </r>
    <r>
      <rPr>
        <sz val="10"/>
        <rFont val="ＭＳ Ｐゴシック"/>
        <family val="3"/>
      </rPr>
      <t>) data. ... surveyed をどう扱いましょう ?</t>
    </r>
  </si>
  <si>
    <t>1969MO32</t>
  </si>
  <si>
    <t>344</t>
  </si>
  <si>
    <t>J.M.Morris</t>
  </si>
  <si>
    <t>J.M.Morris, T.R.Ophel</t>
  </si>
  <si>
    <t>A Method of Measuring (p,n) Thresholds for the Calibration of Beam Analyzing Systems</t>
  </si>
  <si>
    <t>11B(p,a)</t>
  </si>
  <si>
    <t>*0.4E+6</t>
  </si>
  <si>
    <t>2002LI29</t>
  </si>
  <si>
    <t>190</t>
  </si>
  <si>
    <t>107</t>
  </si>
  <si>
    <t>J.Liu</t>
  </si>
  <si>
    <t>J.Liu, X.Lu, X.Wang, W.-K.Chu</t>
  </si>
  <si>
    <r>
      <t xml:space="preserve">Cross-Sections of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 Reaction for Boron Analysis</t>
    </r>
  </si>
  <si>
    <t>*200E+3</t>
  </si>
  <si>
    <t>2002GR09</t>
  </si>
  <si>
    <t>JPJ</t>
  </si>
  <si>
    <t>757</t>
  </si>
  <si>
    <t>K.S.Grabowski</t>
  </si>
  <si>
    <t>K.S.Grabowski, G.K.Hubler, D.L.Knies, R.A.Walker, S.B.Qadri, T.S.Wang, D.J.Nagel</t>
  </si>
  <si>
    <r>
      <t>Particle Emission from Low Energy Proton Bombardment of TiH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and TiD</t>
    </r>
    <r>
      <rPr>
        <vertAlign val="subscript"/>
        <sz val="10"/>
        <rFont val="ＭＳ Ｐゴシック"/>
        <family val="3"/>
      </rPr>
      <t>2</t>
    </r>
  </si>
  <si>
    <t>low</t>
  </si>
  <si>
    <t>2002BA77</t>
  </si>
  <si>
    <t>707</t>
  </si>
  <si>
    <t>F.C.Barker</t>
  </si>
  <si>
    <t>Electron Screening in Reactions between Light Nuclei</t>
  </si>
  <si>
    <t>*660E+3</t>
  </si>
  <si>
    <t>1999LI13</t>
  </si>
  <si>
    <t>C.Liao</t>
  </si>
  <si>
    <t>C.Liao, Y.Wang, S.Yang</t>
  </si>
  <si>
    <r>
      <t xml:space="preserve">Study on Boron Depth Profiles in Boron-Doped Diamond Films by Broad Resonance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 at E</t>
    </r>
    <r>
      <rPr>
        <vertAlign val="subscript"/>
        <sz val="10"/>
        <rFont val="ＭＳ Ｐゴシック"/>
        <family val="3"/>
      </rPr>
      <t>p</t>
    </r>
    <r>
      <rPr>
        <sz val="10"/>
        <rFont val="ＭＳ Ｐゴシック"/>
        <family val="3"/>
      </rPr>
      <t xml:space="preserve"> = 660 keV</t>
    </r>
  </si>
  <si>
    <t>*1700E+3</t>
  </si>
  <si>
    <t>*2700E+3</t>
  </si>
  <si>
    <t>1998MA54</t>
  </si>
  <si>
    <t>244</t>
  </si>
  <si>
    <t>M.Mayer</t>
  </si>
  <si>
    <t>M.Mayer, A.Annen, W.Jacob, S.Grigull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</si>
  <si>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 xml:space="preserve">Be Nuclear Reaction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B(p,p)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Backscattering Cross Sections for Analytical Purposes</t>
    </r>
  </si>
  <si>
    <t>*667E+3</t>
  </si>
  <si>
    <t>*1370E+3</t>
  </si>
  <si>
    <t>1998LI51</t>
  </si>
  <si>
    <t>CPL</t>
  </si>
  <si>
    <t>15</t>
  </si>
  <si>
    <t>796</t>
  </si>
  <si>
    <t>E.-K.Lin</t>
  </si>
  <si>
    <t>E.-K.Lin, C.-W.Wang, J.Yuan, X.-D.Liu, C.-B.Li, Z.-X.Sun, P.-H.Zhang, J.-X.Chen, Q.-X.Yang, J.-Y.Wang, L.-H.Gong</t>
  </si>
  <si>
    <r>
      <t>Experimental Study of p-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Reaction Related to the Clean Fusion Fuel</t>
    </r>
  </si>
  <si>
    <t>*0.165E+6</t>
  </si>
  <si>
    <t>*2.58E+6</t>
  </si>
  <si>
    <t>1996YU04</t>
  </si>
  <si>
    <t>J.Yuan</t>
  </si>
  <si>
    <t>J.Yuan, H.Li, Z.Sun, G.Tang, Z.Shi, J.Chen, L.Gong, P.Zhang</t>
  </si>
  <si>
    <r>
      <t>Study of p-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Reaction Associated with Clean Fusion Fuel</t>
    </r>
  </si>
  <si>
    <t>*150E+3</t>
  </si>
  <si>
    <t>*800E+3</t>
  </si>
  <si>
    <t>1996VO23</t>
  </si>
  <si>
    <t>117</t>
  </si>
  <si>
    <t>M.Vollmer</t>
  </si>
  <si>
    <t>M.Vollmer, J.D.Meyer, R.W.Michelmann, K.Bethge</t>
  </si>
  <si>
    <r>
      <t xml:space="preserve">Boron Detection using the Nuclear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)2</t>
    </r>
    <r>
      <rPr>
        <sz val="10"/>
        <rFont val="Symbol"/>
        <family val="1"/>
      </rPr>
      <t>a</t>
    </r>
  </si>
  <si>
    <t>*398E+3</t>
  </si>
  <si>
    <t>*780E+3</t>
  </si>
  <si>
    <t>1995YA07</t>
  </si>
  <si>
    <t>589</t>
  </si>
  <si>
    <t>460</t>
  </si>
  <si>
    <t>Y.Yamashita</t>
  </si>
  <si>
    <t>Y.Yamashita, Y.Kudo</t>
  </si>
  <si>
    <t>http://prola.aps.org/abstract/PRC/v37/i2/p503_1</t>
  </si>
  <si>
    <t>J.Raisanen</t>
  </si>
  <si>
    <t>15E+3</t>
  </si>
  <si>
    <t>134E+3</t>
  </si>
  <si>
    <t>1993ANZX</t>
  </si>
  <si>
    <t>ATOMKI 1992 Ann.Rept.</t>
  </si>
  <si>
    <t>7</t>
  </si>
  <si>
    <t>C.Angulo</t>
  </si>
  <si>
    <t>C.Angulo, S.Engstler, C.Rolfs, W.H.Schulte, E.Somorjai</t>
  </si>
  <si>
    <r>
      <t>The Effects of Electron Screening and Resonances in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on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B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at Thermal Energies</t>
    </r>
  </si>
  <si>
    <t>48E+3</t>
  </si>
  <si>
    <t>159E+3</t>
  </si>
  <si>
    <t>1993AN09</t>
  </si>
  <si>
    <t>ZP/A</t>
  </si>
  <si>
    <t>345</t>
  </si>
  <si>
    <t>333</t>
  </si>
  <si>
    <t>C.Angulo, W.H.Schulte, D.Zahnow, G.Raimann, C.Rolfs</t>
  </si>
  <si>
    <r>
      <t xml:space="preserve">Astrophysical S(E) Factor of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at Low Energies</t>
    </r>
  </si>
  <si>
    <t>17E+3</t>
  </si>
  <si>
    <t>1993AN06</t>
  </si>
  <si>
    <t>C.Angulo, S.Engstler, G.Raimann, C.Rolfs, W.H.Schulte, E.Somorjai</t>
  </si>
  <si>
    <t>*45E+6</t>
  </si>
  <si>
    <t>1992KW01</t>
  </si>
  <si>
    <t>541</t>
  </si>
  <si>
    <t>193</t>
  </si>
  <si>
    <t>1992</t>
  </si>
  <si>
    <t>E.Kwasniewicz</t>
  </si>
  <si>
    <t>E.Kwasniewicz, L.Jarczyk</t>
  </si>
  <si>
    <t>Clustering of 1p-Shell Nuclei in the Framework of the Shell Model</t>
  </si>
  <si>
    <t>double abstracts</t>
  </si>
  <si>
    <t>*480E+3</t>
  </si>
  <si>
    <t>*mes,*ded</t>
  </si>
  <si>
    <t>1991YO04</t>
  </si>
  <si>
    <t>533</t>
  </si>
  <si>
    <t>321</t>
  </si>
  <si>
    <t>1991</t>
  </si>
  <si>
    <t>M.Youn</t>
  </si>
  <si>
    <t>M.Youn, H.T.Chung, J.C.Kim, H.C.Bhang, K.-H.Chung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</si>
  <si>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Reaction in the Thermonuclear Energy Region</t>
    </r>
  </si>
  <si>
    <t>*3.6E+6</t>
  </si>
  <si>
    <t>1990BO15</t>
  </si>
  <si>
    <t>47</t>
  </si>
  <si>
    <t>133</t>
  </si>
  <si>
    <t>1990</t>
  </si>
  <si>
    <t>C.Boni</t>
  </si>
  <si>
    <t>C.Boni, A.Caridi, E.Cereda, G.M.Braga Marcazzan</t>
  </si>
  <si>
    <t>A PIXE-PIGE Setup for the Analysis of Thin Samples</t>
  </si>
  <si>
    <t>*5E+6</t>
  </si>
  <si>
    <t>1988ABZW</t>
  </si>
  <si>
    <t>Program and Theses, Proc.38th Ann.Conf.Nucl.Spectrosc.Struct.At.Nuclei, Baku,</t>
  </si>
  <si>
    <t>299</t>
  </si>
  <si>
    <t>1988</t>
  </si>
  <si>
    <t>S.N.Abramovich</t>
  </si>
  <si>
    <t>S.N.Abramovich, B.Ya.Guzhovsky, V.N.Protopopov</t>
  </si>
  <si>
    <r>
      <t xml:space="preserve">Occurrence of High-Energy States of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B,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,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 in Excitation Functions for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>Be(p,</t>
    </r>
    <r>
      <rPr>
        <sz val="10"/>
        <rFont val="Symbol"/>
        <family val="1"/>
      </rPr>
      <t>ag</t>
    </r>
    <r>
      <rPr>
        <sz val="10"/>
        <rFont val="ＭＳ Ｐゴシック"/>
        <family val="3"/>
      </rPr>
      <t xml:space="preserve">),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B(p,p'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 xml:space="preserve">),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ag</t>
    </r>
    <r>
      <rPr>
        <sz val="10"/>
        <rFont val="ＭＳ Ｐゴシック"/>
        <family val="3"/>
      </rPr>
      <t xml:space="preserve">)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B(p,p'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Reactions</t>
    </r>
  </si>
  <si>
    <t>*18E+6</t>
  </si>
  <si>
    <t>1986HA27</t>
  </si>
  <si>
    <t>456</t>
  </si>
  <si>
    <t>253</t>
  </si>
  <si>
    <t>1986</t>
  </si>
  <si>
    <t>H.J.Hauser</t>
  </si>
  <si>
    <t>H.J.Hauser, M.Walz, F.Weng, G.Staudt, P.K.Rath</t>
  </si>
  <si>
    <r>
      <t>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on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 for E(p) = 18-45 MeV</t>
    </r>
  </si>
  <si>
    <t>*2.4E+6</t>
  </si>
  <si>
    <t>*4.2E+6</t>
  </si>
  <si>
    <t>1985KI07</t>
  </si>
  <si>
    <t>JRN</t>
  </si>
  <si>
    <t>89</t>
  </si>
  <si>
    <t>123</t>
  </si>
  <si>
    <t>1985</t>
  </si>
  <si>
    <t>A.Z.Kiss</t>
  </si>
  <si>
    <t>A.Z.Kiss, E.Koltay, B.Nyako, E.Somorjai, A.Anttila, J.Raisanen</t>
  </si>
  <si>
    <t>Measurements of Relative Thick Target Yields for PIGE Analysis on Light Elements in the Proton Energy Interval 2.4-4.2 MeV</t>
  </si>
  <si>
    <t>1984EV01</t>
  </si>
  <si>
    <t>CJP</t>
  </si>
  <si>
    <t>1139</t>
  </si>
  <si>
    <t>1984</t>
  </si>
  <si>
    <t>H.C.Evans</t>
  </si>
  <si>
    <t>H.C.Evans, I.P.Johnstone, J.R.Leslie, W.McLatchie, H.-B.Mak, P.Skensved, T.K.Alexander</t>
  </si>
  <si>
    <r>
      <t xml:space="preserve">The Branching Ratio in the Decay of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</si>
  <si>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1983WAZU</t>
  </si>
  <si>
    <t>JUL-Spez-202</t>
  </si>
  <si>
    <t>M.Walz</t>
  </si>
  <si>
    <t>M.Walz, H.J.Hauser, G.Staudt, P.K.Rath</t>
  </si>
  <si>
    <r>
      <t>Energy Dependence of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on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</t>
    </r>
  </si>
  <si>
    <t>*60E+3</t>
  </si>
  <si>
    <t>*180E+3</t>
  </si>
  <si>
    <t>1983SZZY</t>
  </si>
  <si>
    <t>Proc.Intern.Conf.Nucl.Data for Science and Technology, Geel, Belium, 1982, K.H.Bockhoff, Ed., Reidel Publ.Co., Dordrecht, Holland</t>
  </si>
  <si>
    <t>956</t>
  </si>
  <si>
    <t>J.Szabo</t>
  </si>
  <si>
    <t>J.Szabo, M.Varnagy, Z.T.Body, J.Csikai</t>
  </si>
  <si>
    <t>Charged Particle Reaction Cross Sections Relevant for Nuclear Astrophysics</t>
  </si>
  <si>
    <t>*1.5E+6</t>
  </si>
  <si>
    <t>*4.5E+6</t>
  </si>
  <si>
    <t>1983DO07</t>
  </si>
  <si>
    <t>875</t>
  </si>
  <si>
    <t>T.R.Donoghue</t>
  </si>
  <si>
    <t>T.R.Donoghue, E.Sugarbaker, M.Wiescher, T.C.Rinckel, K.E.Sale, C.P.Browne, E.D.Berners, R.W.Tarara, R.E.Warner</t>
  </si>
  <si>
    <r>
      <t xml:space="preserve">Measurement of the Electron Capture Branching Ratio of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</t>
    </r>
  </si>
  <si>
    <t>*22.5E+6</t>
  </si>
  <si>
    <t>1980WEZU</t>
  </si>
  <si>
    <t>JUL-Spez-72</t>
  </si>
  <si>
    <t>1980</t>
  </si>
  <si>
    <t>F.Weng</t>
  </si>
  <si>
    <t>F.Weng, T.Rohwer, G.Staudt</t>
  </si>
  <si>
    <r>
      <t>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 on lp-Shell Nuclei in the Energy Range 22.5-45 MeV</t>
    </r>
  </si>
  <si>
    <t>1980HA55</t>
  </si>
  <si>
    <t>RRL</t>
  </si>
  <si>
    <t>44</t>
  </si>
  <si>
    <t>201</t>
  </si>
  <si>
    <t>R.Hanninen</t>
  </si>
  <si>
    <t>R.Hanninen, J.Raisanen, A.Anttila</t>
  </si>
  <si>
    <r>
      <t xml:space="preserve">Elemental Analysis of Li and B with Proton Induced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Reactions</t>
    </r>
  </si>
  <si>
    <t>*2.0E+6</t>
  </si>
  <si>
    <t>1979RI12</t>
  </si>
  <si>
    <t>1583</t>
  </si>
  <si>
    <t>Y.Rihet</t>
  </si>
  <si>
    <t>Y.Rihet, G.Costa, C.Gerardin, R.Seltz</t>
  </si>
  <si>
    <r>
      <t xml:space="preserve">Gamma-Ray Excitation Curves from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1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B(p,p</t>
    </r>
    <r>
      <rPr>
        <vertAlign val="subscript"/>
        <sz val="10"/>
        <rFont val="ＭＳ Ｐゴシック"/>
        <family val="3"/>
      </rPr>
      <t>1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 Reactions</t>
    </r>
  </si>
  <si>
    <t>*0.8E+6</t>
  </si>
  <si>
    <t>*2.5E+6</t>
  </si>
  <si>
    <t>1977GRZB</t>
  </si>
  <si>
    <t>THESIS DABBB 38 5455,Griggs</t>
  </si>
  <si>
    <t>*660E+6</t>
  </si>
  <si>
    <t>1977AV01</t>
  </si>
  <si>
    <t>YF</t>
  </si>
  <si>
    <t>25</t>
  </si>
  <si>
    <t>3</t>
  </si>
  <si>
    <t>1977</t>
  </si>
  <si>
    <t>V.V.Avdeychikov</t>
  </si>
  <si>
    <t>V.V.Avdeychikov, V.I.Bogatin, O.V.Lozhkin</t>
  </si>
  <si>
    <t>Inelastic Interaction of High Energy Particles with Light Nuclei and the Cluster Structure of Nuclei</t>
  </si>
  <si>
    <t>double references</t>
  </si>
  <si>
    <t>SNP</t>
  </si>
  <si>
    <t>*25E+6</t>
  </si>
  <si>
    <t>1976ROYL</t>
  </si>
  <si>
    <t>*60E+6</t>
  </si>
  <si>
    <t>1982WE08</t>
  </si>
  <si>
    <t>2921</t>
  </si>
  <si>
    <t>H.R.Weller</t>
  </si>
  <si>
    <t>H.R.Weller, H.Hasan, S.Manglos, G.Mitev, N.R.Roberson, S.L.Blatt, H.J.Hausman, R.G.Seyler, R.N.Boyd, T.R.Donoghue, M.A.Kovash, A.D.Bacher, C.C.Foster</t>
  </si>
  <si>
    <t>*45.0E+6</t>
  </si>
  <si>
    <t>1972DE01</t>
  </si>
  <si>
    <t>R.M.Devries, J.W.Sunier, J.-L.Perrenoud, M.Singh, G.Paic, I.Slaus</t>
  </si>
  <si>
    <r>
      <t>Measurement of the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Reactions on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at 45 MeV</t>
    </r>
  </si>
  <si>
    <t>1971KA21</t>
  </si>
  <si>
    <t>555</t>
  </si>
  <si>
    <t>1971</t>
  </si>
  <si>
    <t>D.G.Kamke</t>
  </si>
  <si>
    <t>D.G.Kamke, C.D.Goodman</t>
  </si>
  <si>
    <r>
      <t xml:space="preserve">States in 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 xml:space="preserve">Be Studied Through the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 with 40 MeV Protons</t>
    </r>
  </si>
  <si>
    <t>*0.163E+6</t>
  </si>
  <si>
    <t>1971GO20</t>
  </si>
  <si>
    <t>2</t>
  </si>
  <si>
    <r>
      <t xml:space="preserve">Etat Excite du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a 16.11 MeV</t>
    </r>
  </si>
  <si>
    <t>1971DEZT</t>
  </si>
  <si>
    <t>JOUR BAPSA 16 600</t>
  </si>
  <si>
    <t>1971DEYK</t>
  </si>
  <si>
    <t>THESIS Univ Calif(Los Angeles),DABBB 32B 4140,2/8/72</t>
  </si>
  <si>
    <t>1971DEXL</t>
  </si>
  <si>
    <t>REPT UCLA-10-P-18-32,R DeVries</t>
  </si>
  <si>
    <t>1971CA16</t>
  </si>
  <si>
    <t>167</t>
  </si>
  <si>
    <t>207</t>
  </si>
  <si>
    <t>J.F.Cavaignac</t>
  </si>
  <si>
    <t>J.F.Cavaignac, N.Longequeue, T.Honda</t>
  </si>
  <si>
    <r>
      <t xml:space="preserve">Direct Reaction Mechanism in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</t>
    </r>
  </si>
  <si>
    <t>1970MC25</t>
  </si>
  <si>
    <t>157</t>
  </si>
  <si>
    <t>C.A.McMahan</t>
  </si>
  <si>
    <t>C.A.McMahan, I.M.Duck</t>
  </si>
  <si>
    <t>Three-Alpha Final State Interactions</t>
  </si>
  <si>
    <t>1970KOZT</t>
  </si>
  <si>
    <t>REPT NP-18626,Kong-A-Siou, Dy-Holm</t>
  </si>
  <si>
    <t>1970GU06</t>
  </si>
  <si>
    <t>67</t>
  </si>
  <si>
    <t>407</t>
  </si>
  <si>
    <t>P.Guazzoni</t>
  </si>
  <si>
    <t>P.Guazzoni, I.Iori, S.Micheletti, N.Molho, M.Pignanelli, G.Tagliaferri</t>
  </si>
  <si>
    <r>
      <t>On the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Direct-Reaction Mechanism in Light Nuclei</t>
    </r>
  </si>
  <si>
    <t>1970GO49</t>
  </si>
  <si>
    <t>J.Phys.(Paris)</t>
  </si>
  <si>
    <t>941</t>
  </si>
  <si>
    <r>
      <t xml:space="preserve">Mecanisme Compose Direct pour la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)2</t>
    </r>
    <r>
      <rPr>
        <sz val="10"/>
        <rFont val="Symbol"/>
        <family val="1"/>
      </rPr>
      <t>a</t>
    </r>
  </si>
  <si>
    <t>1970GO33</t>
  </si>
  <si>
    <t>2341</t>
  </si>
  <si>
    <r>
      <t xml:space="preserve">Reaction Sequentielle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)2</t>
    </r>
    <r>
      <rPr>
        <sz val="10"/>
        <rFont val="Symbol"/>
        <family val="1"/>
      </rPr>
      <t>a</t>
    </r>
  </si>
  <si>
    <t>1969NU01</t>
  </si>
  <si>
    <t>300</t>
  </si>
  <si>
    <t>F.Nusslin</t>
  </si>
  <si>
    <t>F.Nusslin, J.Zimmerer, K.W.Martis, H.Werner</t>
  </si>
  <si>
    <t>Search for Width Variations of Short-Lived States Formed in Three-Body Reactions</t>
  </si>
  <si>
    <t>1969GO13</t>
  </si>
  <si>
    <t>Effets des Termes d'Interference dans Une Reaction Sequentielle</t>
  </si>
  <si>
    <t>*38E+6</t>
  </si>
  <si>
    <t>1969GA03</t>
  </si>
  <si>
    <t>126</t>
  </si>
  <si>
    <t>562</t>
  </si>
  <si>
    <t>G.Gambarini</t>
  </si>
  <si>
    <t>G.Gambarini, I.Iori, S.Micheletti, N.Molho, M.Pignanelli, G.Tagliaferri</t>
  </si>
  <si>
    <r>
      <t>Study of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Reactions in Light Nuclei at 38 MeV</t>
    </r>
  </si>
  <si>
    <t>*6.4E+6</t>
  </si>
  <si>
    <t>*7.9E+6</t>
  </si>
  <si>
    <t>1967MA11</t>
  </si>
  <si>
    <t>97</t>
  </si>
  <si>
    <t>1967</t>
  </si>
  <si>
    <t>L.Marquez</t>
  </si>
  <si>
    <t>L.Marquez, J.P.Laugier, R.Ballini, C.Lemeille, N.Saunier, J.Rey</t>
  </si>
  <si>
    <r>
      <t xml:space="preserve">Etude de la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B+P</t>
    </r>
    <r>
      <rPr>
        <sz val="10"/>
        <rFont val="Symbol"/>
        <family val="1"/>
      </rPr>
      <t>®</t>
    </r>
    <r>
      <rPr>
        <sz val="10"/>
        <rFont val="ＭＳ Ｐゴシック"/>
        <family val="3"/>
      </rPr>
      <t>3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E = 7.18 MeV</t>
    </r>
  </si>
  <si>
    <t>11B(a,n)</t>
  </si>
  <si>
    <t>*5.6E+6</t>
  </si>
  <si>
    <t>1995HE40</t>
  </si>
  <si>
    <t>364</t>
  </si>
  <si>
    <t>317</t>
  </si>
  <si>
    <t>R.K.Heaton</t>
  </si>
  <si>
    <t>R.K.Heaton, H.W.Lee, B.C.Robertson, E.B.Norman, K.T.Lesko, B.Sur</t>
  </si>
  <si>
    <r>
      <t>a</t>
    </r>
    <r>
      <rPr>
        <sz val="10"/>
        <rFont val="ＭＳ Ｐゴシック"/>
        <family val="3"/>
      </rPr>
      <t xml:space="preserve">-Particle Induced High-Energy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Yields from Light Elements</t>
    </r>
  </si>
  <si>
    <t>*350E+3</t>
  </si>
  <si>
    <t>*2400E+3</t>
  </si>
  <si>
    <t>1991WA02</t>
  </si>
  <si>
    <t>883</t>
  </si>
  <si>
    <t>T.R.Wang</t>
  </si>
  <si>
    <t>T.R.Wang, R.B.Vogelaar, R.W.Kavanagh</t>
  </si>
  <si>
    <r>
      <t>11</t>
    </r>
    <r>
      <rPr>
        <sz val="10"/>
        <rFont val="ＭＳ Ｐゴシック"/>
        <family val="3"/>
      </rPr>
      <t xml:space="preserve">B +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 Reaction Rates and Primordial Nucleosynthesis</t>
    </r>
  </si>
  <si>
    <t>http://prola.aps.org/abstract/PRC/v43/i2/p883_1</t>
  </si>
  <si>
    <t>1226</t>
  </si>
  <si>
    <t>Erratum</t>
  </si>
  <si>
    <t>*0.55E+6</t>
  </si>
  <si>
    <t>1988WAZY</t>
  </si>
  <si>
    <t>33</t>
  </si>
  <si>
    <t>1563, AD2</t>
  </si>
  <si>
    <r>
      <t xml:space="preserve">Low-Energy Cross Section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 Reaction</t>
    </r>
  </si>
  <si>
    <t>*47.4E+6</t>
  </si>
  <si>
    <t>1988LU02</t>
  </si>
  <si>
    <t>529</t>
  </si>
  <si>
    <t>K.E.Luther</t>
  </si>
  <si>
    <t>K.E.Luther, J.D.Brown, R.T.Kouzes</t>
  </si>
  <si>
    <r>
      <t>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,n) Reaction to High Spin States in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N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Si</t>
    </r>
  </si>
  <si>
    <t>http://prola.aps.org/abstract/PRC/v38/i1/p529_1</t>
  </si>
  <si>
    <t>*48E+6</t>
  </si>
  <si>
    <t>1987LUZZ</t>
  </si>
  <si>
    <t>1578, EC5</t>
  </si>
  <si>
    <r>
      <t xml:space="preserve">High Spin States in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N and </t>
    </r>
    <r>
      <rPr>
        <vertAlign val="superscript"/>
        <sz val="10"/>
        <rFont val="ＭＳ Ｐゴシック"/>
        <family val="3"/>
      </rPr>
      <t>27</t>
    </r>
    <r>
      <rPr>
        <sz val="10"/>
        <rFont val="ＭＳ Ｐゴシック"/>
        <family val="3"/>
      </rPr>
      <t>Si via the 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 Reaction</t>
    </r>
  </si>
  <si>
    <t>*8.8E+6</t>
  </si>
  <si>
    <t>1982BH06</t>
  </si>
  <si>
    <t>390</t>
  </si>
  <si>
    <t>R.K.Bhalla</t>
  </si>
  <si>
    <t>R.K.Bhalla, A.R.Poletti</t>
  </si>
  <si>
    <r>
      <t xml:space="preserve">Mean Lives of the 5.106 and 8.834 MeV Levels of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</t>
    </r>
  </si>
  <si>
    <t>1975VA06</t>
  </si>
  <si>
    <t>93</t>
  </si>
  <si>
    <t>L.van der Zwan</t>
  </si>
  <si>
    <t>L.van der Zwan, K.W.Geiger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</si>
  <si>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N Cross Section for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-Energies up to 8 MeV</t>
    </r>
  </si>
  <si>
    <t>1973CI02</t>
  </si>
  <si>
    <t>APA</t>
  </si>
  <si>
    <t>A.Ciocanel</t>
  </si>
  <si>
    <t>A.Ciocanel, V.Corcalciuc, I.Minzatu</t>
  </si>
  <si>
    <r>
      <t xml:space="preserve">Cluster Transfer in the Reaction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 at 12-15 MeV</t>
    </r>
  </si>
  <si>
    <t>1972CI01</t>
  </si>
  <si>
    <t>A.Ciocanel, V.Corcalciuc, E.Duduleanu, I.Minzatu, C.Pencea, O.Salagean</t>
  </si>
  <si>
    <r>
      <t xml:space="preserve">Differential Cross-Sections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 Reaction, at 12-15 MeV</t>
    </r>
  </si>
  <si>
    <t>*3.4E+6</t>
  </si>
  <si>
    <t>1970MO37</t>
  </si>
  <si>
    <t>1053</t>
  </si>
  <si>
    <t>M.Molea</t>
  </si>
  <si>
    <t>M.Molea, C.Pencea, O.Salagean, A.Ciocanel</t>
  </si>
  <si>
    <r>
      <t xml:space="preserve">New Experimental Data for Neutron Polarization from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 Reaction, at Low Energies</t>
    </r>
  </si>
  <si>
    <t>REPT Univ Louis Pasteur,Strasbourg,1974 Annual,P27</t>
  </si>
  <si>
    <t>*21E+6</t>
  </si>
  <si>
    <t>*29E+6</t>
  </si>
  <si>
    <t>1974NOZE</t>
  </si>
  <si>
    <t>REPT Univ Louis Pasteur,Strasbourg,1974 Annual,P29</t>
  </si>
  <si>
    <t>*17E+6</t>
  </si>
  <si>
    <t>*mea</t>
  </si>
  <si>
    <t>1974HAWD</t>
  </si>
  <si>
    <t>CONF Vienna(Charged-Particle-Induced Rad Capture),Proc P293</t>
  </si>
  <si>
    <t>1974DI17</t>
  </si>
  <si>
    <t>AUJ</t>
  </si>
  <si>
    <t>301</t>
  </si>
  <si>
    <t>1974</t>
  </si>
  <si>
    <t>J.M.Dixon</t>
  </si>
  <si>
    <t>J.M.Dixon, M.N.Thompson</t>
  </si>
  <si>
    <r>
      <t xml:space="preserve">Effect of Excited-State Decays on the Measured Angular Distribution of The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C(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,p)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Reaction</t>
    </r>
  </si>
  <si>
    <t>1973HAZG</t>
  </si>
  <si>
    <t>REPT RLO-1388-221 P98</t>
  </si>
  <si>
    <t>1973ANZT</t>
  </si>
  <si>
    <t>JOUR BAPSA 18 549 AK2</t>
  </si>
  <si>
    <t>1972SU08</t>
  </si>
  <si>
    <t>Part.Nucl</t>
  </si>
  <si>
    <t>4</t>
  </si>
  <si>
    <t>M.Suffert</t>
  </si>
  <si>
    <t>M.Suffert, W.Feldman, S.S.Hanna</t>
  </si>
  <si>
    <r>
      <t xml:space="preserve">Resonance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 at 18.13 MeV Observed in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C*(15.1)</t>
    </r>
  </si>
  <si>
    <t>1972HAVE</t>
  </si>
  <si>
    <t>CONF Sendai(Nucl Structure Studies),P453</t>
  </si>
  <si>
    <t>1972GL01</t>
  </si>
  <si>
    <t>766</t>
  </si>
  <si>
    <t>H.F.Glavish</t>
  </si>
  <si>
    <t>H.F.Glavish, S.S.Hanna, R.Avida, R.N.Boyd, C.C.Chang, E.Diener</t>
  </si>
  <si>
    <r>
      <t xml:space="preserve">Giant Dipole Resonances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Observed with the Polarized Proton Capture Reaction</t>
    </r>
  </si>
  <si>
    <t>*8.34E+6</t>
  </si>
  <si>
    <t>*13.6E+6</t>
  </si>
  <si>
    <t>1972CAYZ</t>
  </si>
  <si>
    <t>JOUR BAPSA 17 931,J Calarco,11/7/72</t>
  </si>
  <si>
    <t>*22E+6</t>
  </si>
  <si>
    <t>1972BR26</t>
  </si>
  <si>
    <t>6</t>
  </si>
  <si>
    <t>C.Brassard</t>
  </si>
  <si>
    <t>C.Brassard, H.D.Shay, J.P.Coffin, W.Scholz, D.A.Bromley</t>
  </si>
  <si>
    <r>
      <t>Giant Resonances in C</t>
    </r>
    <r>
      <rPr>
        <vertAlign val="superscript"/>
        <sz val="10"/>
        <rFont val="ＭＳ Ｐゴシック"/>
        <family val="3"/>
      </rPr>
      <t>12</t>
    </r>
  </si>
  <si>
    <t>1971SNZZ</t>
  </si>
  <si>
    <t>JOUR BAPSA 16 1153,K A Snouer,10/29/71</t>
  </si>
  <si>
    <t>1970SC01</t>
  </si>
  <si>
    <t>140</t>
  </si>
  <si>
    <t>K.Schafer</t>
  </si>
  <si>
    <r>
      <t xml:space="preserve">Theoretical Investigations on the Decay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C* into Three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-Particles</t>
    </r>
  </si>
  <si>
    <t>*36E+6</t>
  </si>
  <si>
    <t>1970BRZU</t>
  </si>
  <si>
    <t>THESIS J Brassard, Yale Univ, DABBB 31B 4920</t>
  </si>
  <si>
    <t>1969KE02</t>
  </si>
  <si>
    <t>205</t>
  </si>
  <si>
    <t>1969</t>
  </si>
  <si>
    <t>G.Kernel</t>
  </si>
  <si>
    <t>G.Kernel, W.M.Mason</t>
  </si>
  <si>
    <r>
      <t xml:space="preserve">Radiative Capture of Protons by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Above the Peak of the Giant Dipole Resonance</t>
    </r>
  </si>
  <si>
    <t>1998KUZY</t>
  </si>
  <si>
    <t>RIKEN-AF-NP-281</t>
  </si>
  <si>
    <t>H.Kurasawa</t>
  </si>
  <si>
    <t>H.Kurasawa, T.Suzuki</t>
  </si>
  <si>
    <t>Spin Dipole States of Deformed Nuclei</t>
  </si>
  <si>
    <t>1998CAZU</t>
  </si>
  <si>
    <t>64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</si>
  <si>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 below 115 keV</t>
    </r>
  </si>
  <si>
    <t>TUNL-XXXVII</t>
  </si>
  <si>
    <t>1997TR01</t>
  </si>
  <si>
    <t>613</t>
  </si>
  <si>
    <t>267</t>
  </si>
  <si>
    <t>E.Traneus</t>
  </si>
  <si>
    <t>E.Traneus, T.B.Bright, B.Hoistad, R.Johansson, J.Thun, G.S.Adams</t>
  </si>
  <si>
    <r>
      <t>First Measurement of the Exclusive (p,e</t>
    </r>
    <r>
      <rPr>
        <vertAlign val="superscript"/>
        <sz val="10"/>
        <rFont val="ＭＳ Ｐゴシック"/>
        <family val="3"/>
      </rPr>
      <t>+</t>
    </r>
    <r>
      <rPr>
        <sz val="10"/>
        <rFont val="ＭＳ Ｐゴシック"/>
        <family val="3"/>
      </rPr>
      <t>e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>) Reaction</t>
    </r>
  </si>
  <si>
    <t>1996BR20</t>
  </si>
  <si>
    <t>603</t>
  </si>
  <si>
    <t>T.B.Bright</t>
  </si>
  <si>
    <t>T.B.Bright, B.Hoistad, R.Johansson, E.Traneus, S.R.Cotanch</t>
  </si>
  <si>
    <r>
      <t xml:space="preserve">Radiative Proton Capture to Discrete State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at 98 and 176 MeV</t>
    </r>
  </si>
  <si>
    <t>1993HO07</t>
  </si>
  <si>
    <t>553</t>
  </si>
  <si>
    <t>543c</t>
  </si>
  <si>
    <t>B.Hoistad</t>
  </si>
  <si>
    <t>B.Hoistad, S.Isaksson, E.Nilsson, J.Thun, G.S.Adams, C.Landberg, T.B.Bright, S.R.Cotanch</t>
  </si>
  <si>
    <t>Radiative Proton Capture and Exchange Currents in Light Nuclei</t>
  </si>
  <si>
    <t>1992KE03</t>
  </si>
  <si>
    <t>313</t>
  </si>
  <si>
    <t>563</t>
  </si>
  <si>
    <t>W.J.Kernan</t>
  </si>
  <si>
    <t>W.J.Kernan, N.Gan, A.L.Caraley, B.J.Fineman, R.L.McGrath, R.J.Vojtech</t>
  </si>
  <si>
    <r>
      <t>A Compact BaF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Array for High Energy (</t>
    </r>
    <r>
      <rPr>
        <u val="single"/>
        <sz val="10"/>
        <rFont val="ＭＳ Ｐゴシック"/>
        <family val="3"/>
      </rPr>
      <t>&lt;</t>
    </r>
    <r>
      <rPr>
        <sz val="10"/>
        <rFont val="ＭＳ Ｐゴシック"/>
        <family val="3"/>
      </rPr>
      <t xml:space="preserve"> 50 MeV) Photons</t>
    </r>
  </si>
  <si>
    <t>*70E+6</t>
  </si>
  <si>
    <t>1992HO11</t>
  </si>
  <si>
    <t>1425</t>
  </si>
  <si>
    <t>Y.-K.Ho</t>
  </si>
  <si>
    <t>Y.-K.Ho, Z.-S.Yuan</t>
  </si>
  <si>
    <t>Intermediate-Energy Proton Direct Capture Populating Continuum States</t>
  </si>
  <si>
    <t>http://prola.aps.org/abstract/PRC/v46/i4/p1425_1</t>
  </si>
  <si>
    <t>1992HO04</t>
  </si>
  <si>
    <t>PL/B</t>
  </si>
  <si>
    <t>276</t>
  </si>
  <si>
    <t>294</t>
  </si>
  <si>
    <t>B.Hoistad, E.Nilsson, J.Thun, S.Dahlgren, S.Isaksson, G.S.Adams, C.Landberg, T.B.Bright, S.R.Cotanch</t>
  </si>
  <si>
    <r>
      <t xml:space="preserve">Radiative Proton Capture to Individual States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</si>
  <si>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*1.4E+6</t>
  </si>
  <si>
    <t>1992DEZT</t>
  </si>
  <si>
    <t>KVI 1991 Ann.Rept</t>
  </si>
  <si>
    <t>35</t>
  </si>
  <si>
    <t>F.W.N.de Boer</t>
  </si>
  <si>
    <t>F.W.N.de Boer, O.Frohlich, K.E.Stiebing, A.Balanda, K.Bethge, H.Bokemeyer, Th.Elze, H.Folger, K.A.Muller, K.Stelzer</t>
  </si>
  <si>
    <t>Search for a Short-Lived Scalar Boson in a Nuclear Transition</t>
  </si>
  <si>
    <t>*40E+3</t>
  </si>
  <si>
    <t>1992CE02</t>
  </si>
  <si>
    <t>539</t>
  </si>
  <si>
    <t>75</t>
  </si>
  <si>
    <t>F.E.Cecil</t>
  </si>
  <si>
    <t>F.E.Cecil, D.Ferg, H.Liu, J.C.Scorby, J.A.McNeil, P.D.Kunz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</si>
  <si>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</si>
  <si>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</si>
  <si>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</si>
  <si>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</si>
  <si>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</si>
  <si>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</si>
  <si>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</si>
  <si>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</si>
  <si>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</si>
  <si>
    <t>C1036003</t>
  </si>
  <si>
    <t>5-B-10(P,G)6-C-11,,SIG,,SFC</t>
  </si>
  <si>
    <t>A.P.Tonchev et al.</t>
  </si>
  <si>
    <t>C1274002</t>
  </si>
  <si>
    <t>5-B-10(P,G)6-C-11,PAR,SIG</t>
  </si>
  <si>
    <t>M.Wiescher et al.</t>
  </si>
  <si>
    <t>C1274003</t>
  </si>
  <si>
    <t>C0634003</t>
  </si>
  <si>
    <t>H.M.Kuan et al.</t>
  </si>
  <si>
    <t>F0342003</t>
  </si>
  <si>
    <t>5-B-10(P,G)6-C-11,PAR,SIG,,,EXP</t>
  </si>
  <si>
    <t>S.E.Hunt et al.</t>
  </si>
  <si>
    <t>F0311003</t>
  </si>
  <si>
    <t>5-B-10(P,G)6-C-11,,SIG,,TT/REL,EXP</t>
  </si>
  <si>
    <t>R.J.Peterson et al.</t>
  </si>
  <si>
    <t>T0012003</t>
  </si>
  <si>
    <t>G.B.Chadwick et al.</t>
  </si>
  <si>
    <t>T0012005</t>
  </si>
  <si>
    <t>5-B-10(P,G),,SIG,,RES</t>
  </si>
  <si>
    <t>F0311005</t>
  </si>
  <si>
    <t>5-B-10(P,G)6-C-11,,SGV,,MXW,EXP</t>
  </si>
  <si>
    <t>A0638002</t>
  </si>
  <si>
    <t>5-B-10(P,A)4-BE-7,PAR,SIG,,SFC</t>
  </si>
  <si>
    <t>C.Angulo et al.</t>
  </si>
  <si>
    <t>A0636002</t>
  </si>
  <si>
    <t>C0061005</t>
  </si>
  <si>
    <t>5-B-10(P,A)4-BE-7,,SIG</t>
  </si>
  <si>
    <t>L.Valentin et al.</t>
  </si>
  <si>
    <t>F0061002</t>
  </si>
  <si>
    <t>5-B-10(P,A)4-BE-7,,SIG,,,EXP</t>
  </si>
  <si>
    <t>J.Szabo et al.</t>
  </si>
  <si>
    <t>F0345002</t>
  </si>
  <si>
    <t>F0342002</t>
  </si>
  <si>
    <t>5-B-10(P,A)4-BE-7,PAR,SIG,G,,EXP</t>
  </si>
  <si>
    <t>F0346002</t>
  </si>
  <si>
    <t>W.E.Burcham et al.</t>
  </si>
  <si>
    <t>F0307006</t>
  </si>
  <si>
    <t>5-B-10(P,A)4-BE-7,PAR,SIG,,,EXP</t>
  </si>
  <si>
    <t>R.E.Segel et al.</t>
  </si>
  <si>
    <t>F0224004</t>
  </si>
  <si>
    <t>J.G.Jenkin et al.</t>
  </si>
  <si>
    <t>F0347002</t>
  </si>
  <si>
    <t>F0421002</t>
  </si>
  <si>
    <t>M.Youn et al.</t>
  </si>
  <si>
    <t>F0311002</t>
  </si>
  <si>
    <t>5-B-10(P,A)4-BE-7,,SIG,,TT/REL,EXP</t>
  </si>
  <si>
    <t>F0426002</t>
  </si>
  <si>
    <t>5-B-10(P,A)4-BE-7,PAR,SIG,G,REL,EXP</t>
  </si>
  <si>
    <t>J.Raisanen, T.Witting, J.Keinonen</t>
  </si>
  <si>
    <t>1987KIZZ</t>
  </si>
  <si>
    <t>DA/B</t>
  </si>
  <si>
    <t>2974</t>
  </si>
  <si>
    <t>W.Kim</t>
  </si>
  <si>
    <t>Direct-Semdirect and Multistep Processes in Radiative Proton Capture Reactions at Intermediate Energies</t>
  </si>
  <si>
    <t>*6.91E+6</t>
  </si>
  <si>
    <t>1986KU18</t>
  </si>
  <si>
    <t>251</t>
  </si>
  <si>
    <t>74</t>
  </si>
  <si>
    <t>S.Kubono</t>
  </si>
  <si>
    <t>S.Kubono, M.H.Tanaka, H.Kawakami, K.Sueki, H.Miyatake, T.Nomura, K.Morita, M.Ishihara, S.Kato, C.Konno, A.Sakaguchi</t>
  </si>
  <si>
    <t>High-Energy Gamma Ray Spectrometer for Heavy-Ion Induced Experiments</t>
  </si>
  <si>
    <t>*40E+6</t>
  </si>
  <si>
    <t>*80E+6</t>
  </si>
  <si>
    <t>1985SHZR</t>
  </si>
  <si>
    <t>RCNP (Osaka), Ann.Rept., 1984</t>
  </si>
  <si>
    <t>125</t>
  </si>
  <si>
    <t>T.Shibata</t>
  </si>
  <si>
    <t>T.Shibata, T.Satoh, N.Kamikubota, Y.Nagai, H.Ejiri</t>
  </si>
  <si>
    <t>Radiative Capture of 40 - 80 MeV Polarized Proton on Light Nuclei</t>
  </si>
  <si>
    <t>1985SHZP</t>
  </si>
  <si>
    <t>Osaka Univ.Lab.Nucl.Studies Ann.Rept., 1984</t>
  </si>
  <si>
    <t>Radiative Capture of 40-80 MeV Polarized Proton on Light Nuclei</t>
  </si>
  <si>
    <t>*8E+6</t>
  </si>
  <si>
    <t>1985RA10</t>
  </si>
  <si>
    <t>85</t>
  </si>
  <si>
    <t>280</t>
  </si>
  <si>
    <t>S.Ramavataram</t>
  </si>
  <si>
    <r>
      <t xml:space="preserve">Continuum Shell Model Calculations and the Resonances below the GDR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</si>
  <si>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*50E+6</t>
  </si>
  <si>
    <t>1985NO01</t>
  </si>
  <si>
    <t>31</t>
  </si>
  <si>
    <t>242</t>
  </si>
  <si>
    <t>M.Nomachi</t>
  </si>
  <si>
    <t>M.Nomachi, T.Shibata, K.Okada, T.Motobayashi, F.Ohtani, H.Ejiri, T.Kishimoto</t>
  </si>
  <si>
    <r>
      <t xml:space="preserve">Medium Energy Gamma Rays following Radiative Capture of 50 MeV Polarized Protons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</si>
  <si>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t>http://prola.aps.org/abstract/PRC/v31/i1/p242_1</t>
  </si>
  <si>
    <t>*0.5E+6</t>
  </si>
  <si>
    <t>1985KI16</t>
  </si>
  <si>
    <t>322</t>
  </si>
  <si>
    <t>611</t>
  </si>
  <si>
    <t>M.Kicinska-Habior</t>
  </si>
  <si>
    <t>M.Kicinska-Habior, T.Matulewicz, P.Decowski</t>
  </si>
  <si>
    <r>
      <t xml:space="preserve">Analysis of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 in Terms of the Direct and Direct-Semidirect Capture Models</t>
    </r>
  </si>
  <si>
    <t>*29.9E+6</t>
  </si>
  <si>
    <t>1985HA05</t>
  </si>
  <si>
    <t>660</t>
  </si>
  <si>
    <t>H.J.Hausman, S.L.Blatt, R.N.Boyd, T.R.Donoghue, R.G.Seyler, D.G.Marchlenski, T.W.Rackers, P.Schmalbrock, L.G.Arnold, M.A.Kovash, A.D.Bacher, C.C.Foster</t>
  </si>
  <si>
    <t>Evidence for Multistep Processes in Proton Capture Reactions</t>
  </si>
  <si>
    <t>http://prola.aps.org/abstract/PRC/v31/i2/p660_1</t>
  </si>
  <si>
    <t>*163E+3</t>
  </si>
  <si>
    <t>1985CE07</t>
  </si>
  <si>
    <t>NIM</t>
  </si>
  <si>
    <t>234</t>
  </si>
  <si>
    <t>479</t>
  </si>
  <si>
    <t>F.E.Cecil, F.J.Wilkinson III, R.A.Ristinen, R.Rieppo</t>
  </si>
  <si>
    <t>Experimental Determination of Absolute Efficiency and Energy Resolution for Nal(Tl) and Germanium Gamma Ray Detectors at Energies from 2.6 to 16.1 MeV</t>
  </si>
  <si>
    <t>*0</t>
  </si>
  <si>
    <t>1984LU03</t>
  </si>
  <si>
    <t>29</t>
  </si>
  <si>
    <t>1546</t>
  </si>
  <si>
    <t>L.D.Ludeking</t>
  </si>
  <si>
    <t>L.D.Ludeking, S.R.Cotanch</t>
  </si>
  <si>
    <t>Large Pauli-Blocking and Virtual Channel Effects in Proton Radiative Capture</t>
  </si>
  <si>
    <t>1984JEZY</t>
  </si>
  <si>
    <t>29, No.7</t>
  </si>
  <si>
    <t>1050, DD2</t>
  </si>
  <si>
    <t>S.M.Jensen</t>
  </si>
  <si>
    <t>S.M.Jensen, S.L.Blatt, H.J.Hausman, R.N.Boyd, T.R.Donoghue, R.G.Seyler, D.G.Marchlenski, T.W.Rackers, P.Schmalbrock, M.A.Kovash, A.D.Bacher, C.C.Foster</t>
  </si>
  <si>
    <t>Spectroscopic Factors from Proton Capture at Intermediate Energies</t>
  </si>
  <si>
    <t>1984CE03</t>
  </si>
  <si>
    <t>221</t>
  </si>
  <si>
    <t>449</t>
  </si>
  <si>
    <t>F.E.Cecil, D.E.Newman</t>
  </si>
  <si>
    <t>Diagnostics of High Temperature Deuterium and Tritium Plasmas by Spectrometry of Radiative Capture Reactions</t>
  </si>
  <si>
    <t>*30E+6</t>
  </si>
  <si>
    <t>1984CA18</t>
  </si>
  <si>
    <t>422</t>
  </si>
  <si>
    <t>237</t>
  </si>
  <si>
    <t>M.Cavinato</t>
  </si>
  <si>
    <t>M.Cavinato, M.Marangoni, A.M.Saruis</t>
  </si>
  <si>
    <r>
      <t xml:space="preserve">Photoreactions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C, </t>
    </r>
    <r>
      <rPr>
        <vertAlign val="superscript"/>
        <sz val="10"/>
        <rFont val="ＭＳ Ｐゴシック"/>
        <family val="3"/>
      </rPr>
      <t>16</t>
    </r>
    <r>
      <rPr>
        <sz val="10"/>
        <rFont val="ＭＳ Ｐゴシック"/>
        <family val="3"/>
      </rPr>
      <t xml:space="preserve">O and </t>
    </r>
    <r>
      <rPr>
        <vertAlign val="superscript"/>
        <sz val="10"/>
        <rFont val="ＭＳ Ｐゴシック"/>
        <family val="3"/>
      </rPr>
      <t>40</t>
    </r>
    <r>
      <rPr>
        <sz val="10"/>
        <rFont val="ＭＳ Ｐゴシック"/>
        <family val="3"/>
      </rPr>
      <t>Ca in Self-Consistent RPA Theory (II). Unpolarized (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,p) and (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,n) Angular Distributions below Pion Threshold</t>
    </r>
  </si>
  <si>
    <t>1984BL10</t>
  </si>
  <si>
    <t>423</t>
  </si>
  <si>
    <t>S.L.Blatt</t>
  </si>
  <si>
    <t>S.L.Blatt, H.J.Hausman, L.G.Arnold, R.G.Seyler, R.N.Boyd, T.R.Donoghue, P.Koncz, M.A.Kovash, A.D.Bacher, C.C.Foster</t>
  </si>
  <si>
    <t>Proton Radiative Capture into Closed-Shell and Closed-Shell-Plus-One-Proton Nuclei</t>
  </si>
  <si>
    <t>1983NOZV</t>
  </si>
  <si>
    <t>RCNP (Osaka), Ann.Rept., 1982</t>
  </si>
  <si>
    <t>M.Noumachi</t>
  </si>
  <si>
    <t>M.Noumachi, H.Ejiri, T.Shibata, K.Okada, T.Motobayashi, T.Kishimoto, F.Ohtani</t>
  </si>
  <si>
    <t>Medium Energy Gamma Rays following Radiative Capture of Polarized Protons on Light Nuclei</t>
  </si>
  <si>
    <t>*65E+6</t>
  </si>
  <si>
    <t>1983NOZU</t>
  </si>
  <si>
    <r>
      <t xml:space="preserve">Energy Dependences of Radiative Capture Reaction of Polarized Protons 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</si>
  <si>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t>*37E+6</t>
  </si>
  <si>
    <t>1983MAZI</t>
  </si>
  <si>
    <t>28, No.7</t>
  </si>
  <si>
    <t>964, AB1</t>
  </si>
  <si>
    <t>D.Marchlenski</t>
  </si>
  <si>
    <r>
      <t xml:space="preserve">Evidence for ' Higher Harmonic Giant Resonances ' in Proton Capture into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</si>
  <si>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1983LO15</t>
  </si>
  <si>
    <t>76</t>
  </si>
  <si>
    <t>J.T.Londergan</t>
  </si>
  <si>
    <t>J.T.Londergan, L.D.Ludeking</t>
  </si>
  <si>
    <t>Proton Radiative Capture: Giant dipole resonances built on excited states</t>
  </si>
  <si>
    <t>*39E+6</t>
  </si>
  <si>
    <t>1983AN19</t>
  </si>
  <si>
    <t>277</t>
  </si>
  <si>
    <t>M.Anghinolfi</t>
  </si>
  <si>
    <t>M.Anghinolfi, P.Corvisiero, E.Durante, M.Guarnone, M.Taiuti, A.Zucchiatti</t>
  </si>
  <si>
    <t>Anticoincidence Scintillator Spectrometer for Photon Energies up to 100 MeV</t>
  </si>
  <si>
    <t>*43E+6</t>
  </si>
  <si>
    <t>*ded</t>
  </si>
  <si>
    <t>1983AN09</t>
  </si>
  <si>
    <t>399</t>
  </si>
  <si>
    <t>66</t>
  </si>
  <si>
    <t>M.Anghinolfi, P.Corvisiero, G.Ricco, M.Taiuti, A.Zucchiatti</t>
  </si>
  <si>
    <r>
      <t xml:space="preserve">Proton Capture by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above the Giant Resonance</t>
    </r>
  </si>
  <si>
    <t>*2.9E+6</t>
  </si>
  <si>
    <t>*4.6E+6</t>
  </si>
  <si>
    <t>1982WR01</t>
  </si>
  <si>
    <t>2823</t>
  </si>
  <si>
    <t>M.C.Wright</t>
  </si>
  <si>
    <t>M.C.Wright, N.R.Roberson, H.R.Weller, D.R.Tilley, D.Halderson</t>
  </si>
  <si>
    <r>
      <t xml:space="preserve">Proton Capture in the 19 MeV Region of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</si>
  <si>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http://prola.aps.org/pdf/PRC/v68/i4/e045803</t>
  </si>
  <si>
    <t>*1.5E+5</t>
  </si>
  <si>
    <t>2002CRZY</t>
  </si>
  <si>
    <t>Triangle Univ.Nuclear Lab., Ann.Rept.</t>
  </si>
  <si>
    <t>46</t>
  </si>
  <si>
    <t>2002</t>
  </si>
  <si>
    <t>B.T.Crowley</t>
  </si>
  <si>
    <t>B.T.Crowley, K.Joshi, N.Kalantar, J.H.Kelley, S.O.Nelson, R.M.Prior, K.Sabourov, M.Spraker, A.P.Tonchev, H.R.Weller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</si>
  <si>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Reaction at Astrophysically Relevant Energies</t>
    </r>
  </si>
  <si>
    <t>TUNL-XLI</t>
  </si>
  <si>
    <t>2001CRZX</t>
  </si>
  <si>
    <t>40</t>
  </si>
  <si>
    <t>2001</t>
  </si>
  <si>
    <t>B.T.Crowley, J.H.Kelley, S.O.Nelson, R.M.Prior, K.Sabourov, A.P.Tonchev, H.R.Weller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</si>
  <si>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Reaction at Astrophysically Relevant Energies</t>
    </r>
  </si>
  <si>
    <t>TUNL-XL</t>
  </si>
  <si>
    <t>2000</t>
  </si>
  <si>
    <t>not given</t>
  </si>
  <si>
    <t>1996RE16</t>
  </si>
  <si>
    <t>APP/B</t>
  </si>
  <si>
    <t>27</t>
  </si>
  <si>
    <t>231</t>
  </si>
  <si>
    <t>1996</t>
  </si>
  <si>
    <t>H.Rebel</t>
  </si>
  <si>
    <t>Coulomb Dissociation Experiments of Astrophysical Significance</t>
  </si>
  <si>
    <t>*1.8E+6</t>
  </si>
  <si>
    <t>1995SA52</t>
  </si>
  <si>
    <t>ARI</t>
  </si>
  <si>
    <t>855</t>
  </si>
  <si>
    <t>1995</t>
  </si>
  <si>
    <t>S.Savolainen</t>
  </si>
  <si>
    <t>S.Savolainen, J.Raisanen, V.Etelaniemi, U.A.Ramadan, M.Kallio</t>
  </si>
  <si>
    <r>
      <t xml:space="preserve">Analysis of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 xml:space="preserve">B by PIGE with Factor Analytical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Peak Identification</t>
    </r>
  </si>
  <si>
    <t>*7E+6</t>
  </si>
  <si>
    <t>*9E+6</t>
  </si>
  <si>
    <t>1987RA23</t>
  </si>
  <si>
    <t>NIM/B</t>
  </si>
  <si>
    <t>28</t>
  </si>
  <si>
    <t>199</t>
  </si>
  <si>
    <t>1987</t>
  </si>
  <si>
    <t>T.Witting</t>
  </si>
  <si>
    <t>T.Witting, J.Keinonen</t>
  </si>
  <si>
    <r>
      <t xml:space="preserve">Absolute Thick-Target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Yields for Elemental Analysis by 7 and 9 MeV Protons</t>
    </r>
  </si>
  <si>
    <t>*7E+4</t>
  </si>
  <si>
    <t>*2.2E+6</t>
  </si>
  <si>
    <t>1983WI09</t>
  </si>
  <si>
    <t>1431</t>
  </si>
  <si>
    <t>1983</t>
  </si>
  <si>
    <t>M.Wiescher</t>
  </si>
  <si>
    <t>M.Wiescher, R.N.Boyd, S.L.Blatt, L.J.Rybarcyk, J.A.Spizuoco, R.E.Azuma, E.T.H.Clifford, J.D.King, J.Gorres, C.Rolfs, A.Vlieks</t>
  </si>
  <si>
    <r>
      <t>11</t>
    </r>
    <r>
      <rPr>
        <sz val="10"/>
        <rFont val="ＭＳ Ｐゴシック"/>
        <family val="3"/>
      </rPr>
      <t xml:space="preserve">C Level Structure via 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 Reaction</t>
    </r>
  </si>
  <si>
    <t>*3E+5</t>
  </si>
  <si>
    <t>*2E+6</t>
  </si>
  <si>
    <t>1982WIZZ</t>
  </si>
  <si>
    <t>BAP</t>
  </si>
  <si>
    <t>27, No.4</t>
  </si>
  <si>
    <t>460, AYa9</t>
  </si>
  <si>
    <t>1982</t>
  </si>
  <si>
    <t>M.Wiescher, R.N.Boyd, S.L.Blatt, L.J.Rybarcyk, R.E.Azuma, T.H.Clifford, J.D.King, C.Rolfs, J.Gorres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</si>
  <si>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Reaction</t>
    </r>
  </si>
  <si>
    <t>*8E+5</t>
  </si>
  <si>
    <t>*1.6E+6</t>
  </si>
  <si>
    <t>1981WIZK</t>
  </si>
  <si>
    <t>VDG-014</t>
  </si>
  <si>
    <t>1981</t>
  </si>
  <si>
    <t>M.Wiescher, R.Boyd, L.Rybarcyk, S.L.Blatt, R.Azuma, J.King</t>
  </si>
  <si>
    <r>
      <t xml:space="preserve">Investigations of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at Low Energies</t>
    </r>
  </si>
  <si>
    <t>*1.22E+6</t>
  </si>
  <si>
    <t>1981CA06</t>
  </si>
  <si>
    <t>NC/A</t>
  </si>
  <si>
    <t>62</t>
  </si>
  <si>
    <t>1</t>
  </si>
  <si>
    <t>Sl.Cavallaro</t>
  </si>
  <si>
    <t>Sl.Cavallaro, S.Incardona, M.L.Sperduto, M.Romeo</t>
  </si>
  <si>
    <r>
      <t xml:space="preserve">Study of the First Excited Levels of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by Lifetime Measurements</t>
    </r>
  </si>
  <si>
    <t>*1.11E+6</t>
  </si>
  <si>
    <t>1979AN16</t>
  </si>
  <si>
    <t>20</t>
  </si>
  <si>
    <t>920</t>
  </si>
  <si>
    <t>1979</t>
  </si>
  <si>
    <t>A.Anttila</t>
  </si>
  <si>
    <t>A.Anttila, J.Keinonen, R.Hentela</t>
  </si>
  <si>
    <r>
      <t xml:space="preserve">Lifetimes of Negative Parity States in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</t>
    </r>
  </si>
  <si>
    <t>1975ROZF</t>
  </si>
  <si>
    <t>COO-535-733</t>
  </si>
  <si>
    <t>82</t>
  </si>
  <si>
    <t>1975</t>
  </si>
  <si>
    <t>N.A.Roughton</t>
  </si>
  <si>
    <t>N.A.Roughton, R.J.Peterson, C.J.Hansen, C.S.Zaidins</t>
  </si>
  <si>
    <t>Thick Target Measurement of Stellar and Thermonuclear Reaction Rates</t>
  </si>
  <si>
    <t>*2.5E+5</t>
  </si>
  <si>
    <t>3.0E+6</t>
  </si>
  <si>
    <t>1974PEZH</t>
  </si>
  <si>
    <t>REPT COO-535-710 P98</t>
  </si>
  <si>
    <t>CODEN</t>
  </si>
  <si>
    <t>*2.6E+6</t>
  </si>
  <si>
    <t>1.7E+7</t>
  </si>
  <si>
    <t>1970KU09</t>
  </si>
  <si>
    <t>NP/A</t>
  </si>
  <si>
    <t>151</t>
  </si>
  <si>
    <t>129</t>
  </si>
  <si>
    <t>1970</t>
  </si>
  <si>
    <t>H.M.Kuan</t>
  </si>
  <si>
    <t>H.M.Kuan, M.Hasinoff, W.J.O'Connell, S.S.Hanna</t>
  </si>
  <si>
    <r>
      <t xml:space="preserve">The Giant Dipole Resonances in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C and </t>
    </r>
    <r>
      <rPr>
        <vertAlign val="superscript"/>
        <sz val="10"/>
        <rFont val="ＭＳ Ｐゴシック"/>
        <family val="3"/>
      </rPr>
      <t>15</t>
    </r>
    <r>
      <rPr>
        <sz val="10"/>
        <rFont val="ＭＳ Ｐゴシック"/>
        <family val="3"/>
      </rPr>
      <t xml:space="preserve">O Observed with the Reactions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C and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15</t>
    </r>
    <r>
      <rPr>
        <sz val="10"/>
        <rFont val="ＭＳ Ｐゴシック"/>
        <family val="3"/>
      </rPr>
      <t>O</t>
    </r>
  </si>
  <si>
    <t>10B(p,a)</t>
  </si>
  <si>
    <t>a</t>
  </si>
  <si>
    <t>2002KI10</t>
  </si>
  <si>
    <t>KPS</t>
  </si>
  <si>
    <t>802</t>
  </si>
  <si>
    <t>J.H.Kim</t>
  </si>
  <si>
    <t>J.H.Kim, C.S.Lee, Y.K.Kwon, J.Y.Kim, J.Y.Huh, J.Y.Moon, J.H.Lee, J.C.Kim, M.Youn, I.C.Kim, J.H.Park, J.S.Kim, D.K.Kim, K.I.Hahn</t>
  </si>
  <si>
    <r>
      <t xml:space="preserve">Lifetime Measurement of the First Excited State of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>Be using the Doppler Shift Attenuation Method Applied to an Exothermic Nuclear Reaction</t>
    </r>
  </si>
  <si>
    <t>*1.0E+6</t>
  </si>
  <si>
    <t>*4.1E+6</t>
  </si>
  <si>
    <t>1999SA16</t>
  </si>
  <si>
    <t>152</t>
  </si>
  <si>
    <t>12</t>
  </si>
  <si>
    <t>1999</t>
  </si>
  <si>
    <t>A.Savidou</t>
  </si>
  <si>
    <t>A.Savidou, X.Aslanoglou, T.Paradellis, M.Pilakouta</t>
  </si>
  <si>
    <r>
      <t xml:space="preserve">Proton Induced Thick Target 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-Ray Yields of Light Nuclei at the Energy Region E</t>
    </r>
    <r>
      <rPr>
        <vertAlign val="subscript"/>
        <sz val="10"/>
        <rFont val="ＭＳ Ｐゴシック"/>
        <family val="3"/>
      </rPr>
      <t>p</t>
    </r>
    <r>
      <rPr>
        <sz val="10"/>
        <rFont val="ＭＳ Ｐゴシック"/>
        <family val="3"/>
      </rPr>
      <t xml:space="preserve"> = 1.0-4.1 MeV</t>
    </r>
  </si>
  <si>
    <t>cal</t>
  </si>
  <si>
    <t>1997BA95</t>
  </si>
  <si>
    <t>627</t>
  </si>
  <si>
    <t>324</t>
  </si>
  <si>
    <t>1997</t>
  </si>
  <si>
    <t>A.B.Balantekin</t>
  </si>
  <si>
    <t>A.B.Balantekin, C.A.Bertulani, M.S.Hussein</t>
  </si>
  <si>
    <t>Small Effects in Astrophysical Fusion Reactions</t>
  </si>
  <si>
    <t>2.00E+5</t>
  </si>
  <si>
    <t>1996RA14</t>
  </si>
  <si>
    <t>53</t>
  </si>
  <si>
    <t>2496</t>
  </si>
  <si>
    <t>T.Rauscher</t>
  </si>
  <si>
    <t>T.Rauscher, G.Raimann</t>
  </si>
  <si>
    <r>
      <t xml:space="preserve">Astrophysical Reaction Rates for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 from a Direct Model</t>
    </r>
  </si>
  <si>
    <t>http://prola.aps.org/abstract/PRC/v53/i5/p2496_1</t>
  </si>
  <si>
    <t>*0.7E+7</t>
  </si>
  <si>
    <t>*3.2E+6</t>
  </si>
  <si>
    <t>1995RI14</t>
  </si>
  <si>
    <t>100</t>
  </si>
  <si>
    <t>141</t>
  </si>
  <si>
    <t>S.Rio</t>
  </si>
  <si>
    <t>S.Rio, N.Metrich, M.Mosbah, P.Massiot</t>
  </si>
  <si>
    <t>1970CI02</t>
  </si>
  <si>
    <t>A.Ciocanel, M.Molea, C.Pencea, O.Salagean</t>
  </si>
  <si>
    <r>
      <t xml:space="preserve">Angular Distribution of the Neutron Polarization from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 Reaction, at Low Energy</t>
    </r>
  </si>
  <si>
    <t>1966MA04</t>
  </si>
  <si>
    <t>1966</t>
  </si>
  <si>
    <t>G.S.Mani</t>
  </si>
  <si>
    <t>G.S.Mani, G.C.Dutt</t>
  </si>
  <si>
    <r>
      <t xml:space="preserve">Reaction Mechanism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N Reaction</t>
    </r>
  </si>
  <si>
    <t>691</t>
  </si>
  <si>
    <t>11B(a,p)</t>
  </si>
  <si>
    <t>*30.3E+6</t>
  </si>
  <si>
    <t>1998LE46</t>
  </si>
  <si>
    <t>1775</t>
  </si>
  <si>
    <t>V.M.Lebedev</t>
  </si>
  <si>
    <t>V.M.Lebedev, N.V.Orlova, A.V.Spassky, P.V.Orlov</t>
  </si>
  <si>
    <r>
      <t>Dynamic Spin Characteristics of the 3</t>
    </r>
    <r>
      <rPr>
        <vertAlign val="superscript"/>
        <sz val="10"/>
        <rFont val="ＭＳ Ｐゴシック"/>
        <family val="3"/>
      </rPr>
      <t>-</t>
    </r>
    <r>
      <rPr>
        <sz val="10"/>
        <rFont val="ＭＳ Ｐゴシック"/>
        <family val="3"/>
      </rPr>
      <t xml:space="preserve">(6.73 MeV) State in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 xml:space="preserve">C Nucleus Studied via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 Reaction at E</t>
    </r>
    <r>
      <rPr>
        <vertAlign val="subscript"/>
        <sz val="10"/>
        <rFont val="Symbol"/>
        <family val="1"/>
      </rPr>
      <t>a</t>
    </r>
    <r>
      <rPr>
        <sz val="10"/>
        <rFont val="ＭＳ Ｐゴシック"/>
        <family val="3"/>
      </rPr>
      <t xml:space="preserve"> = 30.3 MeV</t>
    </r>
  </si>
  <si>
    <t>1997BO23</t>
  </si>
  <si>
    <t>873</t>
  </si>
  <si>
    <t>R.Bonetti</t>
  </si>
  <si>
    <t>R.Bonetti, A.Guglielmetti, G.Poli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</si>
  <si>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,p) Reaction and Its Relevance in Subsurface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 Production</t>
    </r>
  </si>
  <si>
    <t>1964AL20</t>
  </si>
  <si>
    <t>58</t>
  </si>
  <si>
    <t>122</t>
  </si>
  <si>
    <t>R.G.Allas</t>
  </si>
  <si>
    <t>R.G.Allas, S.S.Hanna, L.Meyer-Schutzmeister, R.E.Segel</t>
  </si>
  <si>
    <r>
      <t>Radiative Capture of Protons by B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 xml:space="preserve"> and the Giant Dipole Resonance in C</t>
    </r>
    <r>
      <rPr>
        <vertAlign val="superscript"/>
        <sz val="10"/>
        <rFont val="ＭＳ Ｐゴシック"/>
        <family val="3"/>
      </rPr>
      <t>12</t>
    </r>
  </si>
  <si>
    <t>11B(p,n)</t>
  </si>
  <si>
    <t>*186E+6</t>
  </si>
  <si>
    <t>1995YA12</t>
  </si>
  <si>
    <t>2535</t>
  </si>
  <si>
    <t>X.Yang</t>
  </si>
  <si>
    <t>X.Yang, L.Wang, J.Rapaport, C.D.Goodman, C.C.Foster, Y.Wang, E.Sugarbaker, D.Marchlenski, S.de Lucia, B.Luther, L.Rybarcyk, T.N.Taddeucci, B.K.Park</t>
  </si>
  <si>
    <t>Dipole Excitations in p-Shell Nuclei Via (p,n) Reactions</t>
  </si>
  <si>
    <t>http://prola.aps.org/abstract/PRC/v52/i5/p2535_1</t>
  </si>
  <si>
    <t>*295E+6</t>
  </si>
  <si>
    <t>1995WA16</t>
  </si>
  <si>
    <t>51</t>
  </si>
  <si>
    <t>R2871</t>
  </si>
  <si>
    <t>T.Wakasa</t>
  </si>
  <si>
    <t>T.Wakasa, H.Sakai, H.Okamura, H.Otsu, S.Ishida, N.Sakamoto, T.Uesaka, Y.Satou, M.B.Greenfield, N.Koori, A.Okihana, K.Hatanaka</t>
  </si>
  <si>
    <t>Spin-Flip Strength in the Continuum and Effective Tensor Interactions via Polarization Transfer D(NN)(0°) for (p(pol),n(pol)) Reactions at 295 MeV</t>
  </si>
  <si>
    <t>http://prola.aps.org/abstract/PRC/v51/i6/pR2871_1</t>
  </si>
  <si>
    <t>1995SH44</t>
  </si>
  <si>
    <t>CNP</t>
  </si>
  <si>
    <t>17</t>
  </si>
  <si>
    <t>Q.-B.Shen</t>
  </si>
  <si>
    <t>Q.-B.Shen, J.-S.Zhang</t>
  </si>
  <si>
    <t>A Quasiquantum Model for Calculating Multistep Direct Reactions of Continuum and Discrete Levels</t>
  </si>
  <si>
    <t>*300E+6</t>
  </si>
  <si>
    <t>1994WAZW</t>
  </si>
  <si>
    <t>RCNP (Osaka), Ann.Rept., 1993</t>
  </si>
  <si>
    <t>1994</t>
  </si>
  <si>
    <t>T.Wakasa, H.Sakai, K.Hatanaka, H.Okamura, S.Ishida, H.Otsu, N.Sakamoto, T.Uesaka, Y.Satou, A.Okihana, N.Koori, M.B.Greenfield</t>
  </si>
  <si>
    <t>Measurement of the Polarization Transfer D(NN)(0°) for (p(pol),n(pol)) Reactions at 300 MeV</t>
  </si>
  <si>
    <t>1994WA22</t>
  </si>
  <si>
    <t>50</t>
  </si>
  <si>
    <t>2438</t>
  </si>
  <si>
    <t>L.Wang</t>
  </si>
  <si>
    <t>L.Wang, X.Yang, J.Rapaport, C.D.Goodman, C.C.Foster, Y.Wang, J.Piekarewicz, E.Sugarbaker, D.Marchlenski, S.de Lucia, B.Luther, L.Rybarcyk, T.N.Taddeucci, B.K.Park</t>
  </si>
  <si>
    <t>(p,n) Quasifree Excitations in p-Shell Nuclei at 186 MeV</t>
  </si>
  <si>
    <t>http://prola.aps.org/abstract/PRC/v50/i5/p2438_1</t>
  </si>
  <si>
    <t>1994SH21</t>
  </si>
  <si>
    <t>2473</t>
  </si>
  <si>
    <t>Q.Shen</t>
  </si>
  <si>
    <t>Q.Shen, J.Zhang</t>
  </si>
  <si>
    <t>Approach for Calculating Multistep Direct Reactions of Continuum and Discrete Levels</t>
  </si>
  <si>
    <t>http://prola.aps.org/abstract/PRC/v50/i5/p2473_1</t>
  </si>
  <si>
    <t>1994RA23</t>
  </si>
  <si>
    <t>577</t>
  </si>
  <si>
    <t>83c</t>
  </si>
  <si>
    <t>J.Rapaport</t>
  </si>
  <si>
    <t>Charge-Exchange Spin-Dipole and Quasifree Excitations in p-Shell Nuclei</t>
  </si>
  <si>
    <t>1993YAZZ</t>
  </si>
  <si>
    <t>1051,N7 1</t>
  </si>
  <si>
    <t>X.Yang, L.Wang, J.Rapaport, S.DeLucia, B.Luther, D.Marchlenski, E.Sugarbaker, C.Foster, C.D.Goodman, A.Smith, Y.Wang, L.Rybarcyk, T.N.Taddeucci, B.K.Park</t>
  </si>
  <si>
    <t>Spin-Dipole Strength Observed in Charge Exchange Reactions on P-Shell Nuclei</t>
  </si>
  <si>
    <t>1993WAZX</t>
  </si>
  <si>
    <t>982, I7 2</t>
  </si>
  <si>
    <t>L.Wang, X.Yang, J.Rapaport, S.DeLucia, B.Luther, D.Marchlenski, E.Sugarbaker, C.Foster, C.D.Goodman, A.Smith, Y.Wang, L.Rybarcyk, T.N.Taddeucci, B.K.Park</t>
  </si>
  <si>
    <t>Study of the Charge Exchange Quasifree Scattering at E(p) = 186 MeV for Light Nuclei</t>
  </si>
  <si>
    <t>1993HUZT</t>
  </si>
  <si>
    <t>Proc.6th Intern.Conf.on Nuclei Far from Stability + 9th Intern.Conf.on Atomic Masses and Fundamental Constants, Bernkastel-Kues, Germany, 19-24 July, 1992, R.Neugart, A.Wohr, Eds.,</t>
  </si>
  <si>
    <t>881</t>
  </si>
  <si>
    <t>M.Huyse</t>
  </si>
  <si>
    <t>M.Huyse, P.Van Duppen</t>
  </si>
  <si>
    <t>Radioactive Ion Beams, Post-Accelerated to Low and Medium Energies</t>
  </si>
  <si>
    <t>*160E+6</t>
  </si>
  <si>
    <t>*795E+6</t>
  </si>
  <si>
    <t>1990TA15</t>
  </si>
  <si>
    <t>935</t>
  </si>
  <si>
    <t>T.N.Taddeucci</t>
  </si>
  <si>
    <t>T.N.Taddeucci, R.C.Byrd, T.A.Carey, D.E.Ciskowski, C.C.Foster, C.Gaarde, C.D.Goodman, E.Gulmez, W.Huang, D.J.Horen, J.Larsen, D.Marchlenski, J.B.McClelland, D.Prout, J.Rapaport, L.J.Rybarcyk, E.Sugarbaker, I.J.Van Heerden, C.A.Whitten, Jr.</t>
  </si>
  <si>
    <r>
      <t xml:space="preserve">Gamow-Teller Transition Strengths from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B(p,n)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C Reaction in the Energy Range 160-795 MeV</t>
    </r>
  </si>
  <si>
    <t>http://prola.aps.org/abstract/PRC/v42/i3/p935_1</t>
  </si>
  <si>
    <t>1990SAZL</t>
  </si>
  <si>
    <t>RCNP (Osaka), Ann.Rept., 1989</t>
  </si>
  <si>
    <t>H.Sakai</t>
  </si>
  <si>
    <t>H.Sakai, H.Okamura, N.Matsuoka, A.Shimizu, H.Shimizu, T.Suda</t>
  </si>
  <si>
    <r>
      <t xml:space="preserve">The (p(pol),n(pol)) Reaction on 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C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 at E(p) = 50 and 80 MeV at 0</t>
    </r>
    <r>
      <rPr>
        <vertAlign val="superscript"/>
        <sz val="10"/>
        <rFont val="ＭＳ Ｐゴシック"/>
        <family val="3"/>
      </rPr>
      <t>0</t>
    </r>
  </si>
  <si>
    <t>1990DR10</t>
  </si>
  <si>
    <t>106</t>
  </si>
  <si>
    <t>279</t>
  </si>
  <si>
    <t>M.Drosg</t>
  </si>
  <si>
    <t>Sources of Variable Energy Monoenergetic Neutrons for Fusion-Related Applications</t>
  </si>
  <si>
    <t>1973BUXW</t>
  </si>
  <si>
    <t>REPT Max-Planck-Inst Kernphysik,Heidelberg, 1973 Ann,P53</t>
  </si>
  <si>
    <t>1972THZX</t>
  </si>
  <si>
    <t>JOUR BAPSA 17 586,W B Thompson,4/17/72</t>
  </si>
  <si>
    <t>1972HU04</t>
  </si>
  <si>
    <t>186</t>
  </si>
  <si>
    <t>200</t>
  </si>
  <si>
    <t>J.Hudomalj</t>
  </si>
  <si>
    <t>J.Hudomalj, B.Antolkovic, K.Schafer, V.Valkovic</t>
  </si>
  <si>
    <r>
      <t xml:space="preserve">Interference Effects in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B(p,3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) Reaction at E = 163 keV</t>
    </r>
  </si>
  <si>
    <t>*1.39E+6</t>
  </si>
  <si>
    <t>*2.64E+6</t>
  </si>
  <si>
    <t>1972GE19</t>
  </si>
  <si>
    <t>ZP</t>
  </si>
  <si>
    <t>255</t>
  </si>
  <si>
    <t>119</t>
  </si>
  <si>
    <t>W.Gemeinhardt</t>
  </si>
  <si>
    <t>W.Gemeinhardt, D.Kamke</t>
  </si>
  <si>
    <r>
      <t xml:space="preserve">Messung der Winkelverteilung der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-Teilchen der Kern-Reaktion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8</t>
    </r>
    <r>
      <rPr>
        <sz val="10"/>
        <rFont val="ＭＳ Ｐゴシック"/>
        <family val="3"/>
      </rPr>
      <t>Be* (2.9 MeV)</t>
    </r>
  </si>
  <si>
    <t>1972DE02</t>
  </si>
  <si>
    <t>178</t>
  </si>
  <si>
    <t>424</t>
  </si>
  <si>
    <t>R.M.Devries</t>
  </si>
  <si>
    <t>R.M.Devries, J.-L.Perrenoud, I.Slaus, J.W.Sunier</t>
  </si>
  <si>
    <r>
      <t>Finite-Range DWBA Analysis of (p,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 xml:space="preserve">) Reaction on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</si>
  <si>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t>P.D.Parker</t>
  </si>
  <si>
    <t>P.D.Parker, D.W.Mingay, J.C.Overley</t>
  </si>
  <si>
    <r>
      <t>Nonexistence of the 14.6-MeV State in Be</t>
    </r>
    <r>
      <rPr>
        <vertAlign val="superscript"/>
        <sz val="10"/>
        <rFont val="ＭＳ Ｐゴシック"/>
        <family val="3"/>
      </rPr>
      <t>7</t>
    </r>
  </si>
  <si>
    <t>1964BE31</t>
  </si>
  <si>
    <t>NP</t>
  </si>
  <si>
    <t>59</t>
  </si>
  <si>
    <t>525</t>
  </si>
  <si>
    <t>1964</t>
  </si>
  <si>
    <t>E.M.Bernstein</t>
  </si>
  <si>
    <r>
      <t>Gamma Ray Yields from 2.00 to 4.10 MeV Proton Bombardment of B</t>
    </r>
    <r>
      <rPr>
        <vertAlign val="superscript"/>
        <sz val="10"/>
        <rFont val="ＭＳ Ｐゴシック"/>
        <family val="3"/>
      </rPr>
      <t>10</t>
    </r>
  </si>
  <si>
    <t>10B(a,n)</t>
  </si>
  <si>
    <t>n</t>
  </si>
  <si>
    <t>*3E+6</t>
  </si>
  <si>
    <t>2005MAZR</t>
  </si>
  <si>
    <t>Proc.Intern.Conf.Nuclear Data for Science and Technology, Santa Fe, New Mexico, 26 September-1 October, 2004, R.C.Haight, M.B.Chadwick, T.Kawano, P.Talou, Eds.</t>
  </si>
  <si>
    <t>450</t>
  </si>
  <si>
    <t>2005</t>
  </si>
  <si>
    <t>T.N.Massey</t>
  </si>
  <si>
    <t>T.N.Massey, J.F.Guillemette, S.M.Grimes, J.E.O'Donnell</t>
  </si>
  <si>
    <r>
      <t xml:space="preserve">R-Matrix Analysis of the </t>
    </r>
    <r>
      <rPr>
        <vertAlign val="superscript"/>
        <sz val="10"/>
        <rFont val="ＭＳ Ｐゴシック"/>
        <family val="3"/>
      </rPr>
      <t>14</t>
    </r>
    <r>
      <rPr>
        <sz val="10"/>
        <rFont val="ＭＳ Ｐゴシック"/>
        <family val="3"/>
      </rPr>
      <t>C System</t>
    </r>
  </si>
  <si>
    <t>AIP Conf.Proc.</t>
  </si>
  <si>
    <t>769</t>
  </si>
  <si>
    <t>*1.47E+6</t>
  </si>
  <si>
    <t>2004SC01</t>
  </si>
  <si>
    <t>215</t>
  </si>
  <si>
    <t>531</t>
  </si>
  <si>
    <t>M.H.Schleier-Smith</t>
  </si>
  <si>
    <t>M.H.Schleier-Smith, L.D.van Buuren, J.M.Doyle, S.N.Dzhosyuk, D.M.Gilliam, C.E.H.Mattoni, D.N.McKinsey, L.Yang, P.R.Huffman</t>
  </si>
  <si>
    <t>The production of nitrogen-13 by neutron capture in boron compounds</t>
  </si>
  <si>
    <t>*4E+6</t>
  </si>
  <si>
    <t>*14E+6</t>
  </si>
  <si>
    <t>1979GI09</t>
  </si>
  <si>
    <t>41</t>
  </si>
  <si>
    <t>409</t>
  </si>
  <si>
    <t>A.Giovagnoli</t>
  </si>
  <si>
    <t>A.Giovagnoli, C.Koemmerer, M.Valladon, G.Blondiaux, J.L.Debrun</t>
  </si>
  <si>
    <r>
      <t>Study of Nuclear Reactions Induced by Alpha Particles (E</t>
    </r>
    <r>
      <rPr>
        <u val="single"/>
        <sz val="10"/>
        <rFont val="ＭＳ Ｐゴシック"/>
        <family val="3"/>
      </rPr>
      <t>&lt;</t>
    </r>
    <r>
      <rPr>
        <sz val="10"/>
        <rFont val="ＭＳ Ｐゴシック"/>
        <family val="3"/>
      </rPr>
      <t>14 MeV) on B, C, N, Mg, Al and P, for Application to Radioactivation Analysis</t>
    </r>
  </si>
  <si>
    <t>*7.5E+6</t>
  </si>
  <si>
    <t>1979BA48</t>
  </si>
  <si>
    <t>NSE</t>
  </si>
  <si>
    <t>71</t>
  </si>
  <si>
    <t>18</t>
  </si>
  <si>
    <t>J.K.Bair</t>
  </si>
  <si>
    <t>J.K.Bair, J.Gomez del Campo</t>
  </si>
  <si>
    <t>Neutron Yields from Alpha-Particle Bombardment</t>
  </si>
  <si>
    <t>*ana</t>
  </si>
  <si>
    <t>1977LI19</t>
  </si>
  <si>
    <t>AKE</t>
  </si>
  <si>
    <t>30</t>
  </si>
  <si>
    <t>H.Liskien</t>
  </si>
  <si>
    <t>H.Liskien, A.Paulsen</t>
  </si>
  <si>
    <r>
      <t xml:space="preserve">Neutron Yields of Light Elements under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-Bombardment</t>
    </r>
  </si>
  <si>
    <t>*20E+6</t>
  </si>
  <si>
    <t>1976DU08</t>
  </si>
  <si>
    <t>RRP</t>
  </si>
  <si>
    <t>863</t>
  </si>
  <si>
    <t>1976</t>
  </si>
  <si>
    <t>R.Dumitrescu</t>
  </si>
  <si>
    <t>R.Dumitrescu, A.Ciocanel, V.Corcalciuc</t>
  </si>
  <si>
    <r>
      <t xml:space="preserve">The Reaction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>N at 18-20 MeV</t>
    </r>
  </si>
  <si>
    <t>*10E+6</t>
  </si>
  <si>
    <t>1975WI04</t>
  </si>
  <si>
    <t>11</t>
  </si>
  <si>
    <t>1071</t>
  </si>
  <si>
    <t>S.J.Wilson</t>
  </si>
  <si>
    <r>
      <t>10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N and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,p(i))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>C for 2 &lt;E &lt;8 MeV</t>
    </r>
  </si>
  <si>
    <t>*23E+6</t>
  </si>
  <si>
    <t>1975BU09</t>
  </si>
  <si>
    <t>AE</t>
  </si>
  <si>
    <t>38</t>
  </si>
  <si>
    <t>45</t>
  </si>
  <si>
    <t>E.M.Burymov</t>
  </si>
  <si>
    <t>E.M.Burymov, S.P.Korsunova, N.N.Spendiarov</t>
  </si>
  <si>
    <r>
      <t>Fast Neutron Spectrometry of 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 Reactions Using a Deuterated Scintillator</t>
    </r>
  </si>
  <si>
    <t>double refernces</t>
  </si>
  <si>
    <t>SJA</t>
  </si>
  <si>
    <t>52</t>
  </si>
  <si>
    <t>*2.1E+6</t>
  </si>
  <si>
    <t>*10.75E+6</t>
  </si>
  <si>
    <t>1974WIZL</t>
  </si>
  <si>
    <t>THESIS DABBB 34B 5126</t>
  </si>
  <si>
    <t>*5.0E+6</t>
  </si>
  <si>
    <t>1973VA25</t>
  </si>
  <si>
    <t>216</t>
  </si>
  <si>
    <t>188</t>
  </si>
  <si>
    <t>1973</t>
  </si>
  <si>
    <t>L.Van der Zwan</t>
  </si>
  <si>
    <t>L.Van der Zwan, K.W.Geiger</t>
  </si>
  <si>
    <r>
      <t xml:space="preserve">The </t>
    </r>
    <r>
      <rPr>
        <vertAlign val="superscript"/>
        <sz val="10"/>
        <rFont val="ＭＳ Ｐゴシック"/>
        <family val="3"/>
      </rPr>
      <t>10</t>
    </r>
    <r>
      <rPr>
        <sz val="10"/>
        <rFont val="ＭＳ Ｐゴシック"/>
        <family val="3"/>
      </rPr>
      <t>B(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,n)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N, </t>
    </r>
    <r>
      <rPr>
        <vertAlign val="superscript"/>
        <sz val="10"/>
        <rFont val="ＭＳ Ｐゴシック"/>
        <family val="3"/>
      </rPr>
      <t>13</t>
    </r>
    <r>
      <rPr>
        <sz val="10"/>
        <rFont val="ＭＳ Ｐゴシック"/>
        <family val="3"/>
      </rPr>
      <t xml:space="preserve">N* Cross Section for </t>
    </r>
    <r>
      <rPr>
        <sz val="10"/>
        <rFont val="Symbol"/>
        <family val="1"/>
      </rPr>
      <t>a</t>
    </r>
    <r>
      <rPr>
        <sz val="10"/>
        <rFont val="ＭＳ Ｐゴシック"/>
        <family val="3"/>
      </rPr>
      <t>-Energies from 1.0 to 5 Mev</t>
    </r>
  </si>
  <si>
    <t>11B(p,g)</t>
  </si>
  <si>
    <t>*24.5E+6</t>
  </si>
  <si>
    <t>2008CH13</t>
  </si>
  <si>
    <t>77</t>
  </si>
  <si>
    <t>051302</t>
  </si>
  <si>
    <t>2008</t>
  </si>
  <si>
    <t>D.R.Chakrabarty</t>
  </si>
  <si>
    <t>D.R.Chakrabarty, V.M.Datar, S.Kumar, E.T.Mirgule, A.Mitra, V.Nanal, P.C.Rout</t>
  </si>
  <si>
    <r>
      <t xml:space="preserve">Structure in E1 strength distribution built on the 15.1 MeV T=1 state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</t>
    </r>
  </si>
  <si>
    <t>http://scitation.aip.org/getabs/servlet/GetabsServlet?prog=normal&amp;id=PRVCAN000077000005051302000001&amp;idtype=cvips&amp;gifs=yes</t>
  </si>
  <si>
    <t>*0.001E+6</t>
  </si>
  <si>
    <t>INDC(JPN)-192/U (JAERI-Conf 2004-005),</t>
  </si>
  <si>
    <t>*7.2E+6</t>
  </si>
  <si>
    <t>*24E+6</t>
  </si>
  <si>
    <t>2004CH06</t>
  </si>
  <si>
    <t>69</t>
  </si>
  <si>
    <t>021602</t>
  </si>
  <si>
    <t>D.R.Chakrabarty, V.M.Datar, S.Kumar, E.T.Mirgule, A.Mitra, V.Nanal, H.H.Oza</t>
  </si>
  <si>
    <r>
      <t xml:space="preserve">Giant dipole resonance on the 15.1 MeV state in 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 xml:space="preserve">C studied via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</t>
    </r>
  </si>
  <si>
    <t>http://prola.aps.org/abstract/PRC/v69/i2/e021602</t>
  </si>
  <si>
    <t>*170E+3</t>
  </si>
  <si>
    <t>2003AHZU</t>
  </si>
  <si>
    <t>M.W.Ahmed</t>
  </si>
  <si>
    <t>M.W.Ahmed, X.Hu, S.O.Nelson, R.M.Prior, K.Sabourov, A.P.Tonchev, H.R.Weller</t>
  </si>
  <si>
    <r>
      <t xml:space="preserve">Analyzing Power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</t>
    </r>
  </si>
  <si>
    <t>TUNL-XLII</t>
  </si>
  <si>
    <t>*140E+3</t>
  </si>
  <si>
    <t>2002AHZW</t>
  </si>
  <si>
    <t>48</t>
  </si>
  <si>
    <t>M.W.Ahmed, X.Hu, K.Joshi, S.O.Nelson, R.M.Prior, K.Sabourov, A.P.Tonchev, H.R.Weller</t>
  </si>
  <si>
    <r>
      <t xml:space="preserve">Analyzing Power for 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 at Astrophysically Relevant Energies</t>
    </r>
  </si>
  <si>
    <t>*100E+3</t>
  </si>
  <si>
    <t>2000NE09</t>
  </si>
  <si>
    <t>679</t>
  </si>
  <si>
    <t>S.O.Nelson</t>
  </si>
  <si>
    <t>S.O.Nelson, E.A.Wulf, J.H.Kelley, H.R.Weller</t>
  </si>
  <si>
    <r>
      <t xml:space="preserve">Evaluations of Thermonuclear Proton Capture Reaction Rates for 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H, </t>
    </r>
    <r>
      <rPr>
        <vertAlign val="superscript"/>
        <sz val="10"/>
        <rFont val="ＭＳ Ｐゴシック"/>
        <family val="3"/>
      </rPr>
      <t>7</t>
    </r>
    <r>
      <rPr>
        <sz val="10"/>
        <rFont val="ＭＳ Ｐゴシック"/>
        <family val="3"/>
      </rPr>
      <t xml:space="preserve">Li, </t>
    </r>
    <r>
      <rPr>
        <vertAlign val="superscript"/>
        <sz val="10"/>
        <rFont val="ＭＳ Ｐゴシック"/>
        <family val="3"/>
      </rPr>
      <t>9</t>
    </r>
    <r>
      <rPr>
        <sz val="10"/>
        <rFont val="ＭＳ Ｐゴシック"/>
        <family val="3"/>
      </rPr>
      <t xml:space="preserve">Be, and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</t>
    </r>
  </si>
  <si>
    <t>*98E+6</t>
  </si>
  <si>
    <t>*176E+6</t>
  </si>
  <si>
    <t>*cal</t>
  </si>
  <si>
    <t>2000LI06</t>
  </si>
  <si>
    <t>JP/G</t>
  </si>
  <si>
    <t>26</t>
  </si>
  <si>
    <t>219</t>
  </si>
  <si>
    <t>A.Likar</t>
  </si>
  <si>
    <t>A.Likar, T.Vidmar</t>
  </si>
  <si>
    <t>Direct Capture of Protons in the Medium-Energy Range</t>
  </si>
  <si>
    <t>2000KE10</t>
  </si>
  <si>
    <t>025803</t>
  </si>
  <si>
    <t>J.H.Kelley</t>
  </si>
  <si>
    <t>J.H.Kelley, R.S.Canon, S.J.Gaff, R.M.Prior, B.J.Rice, E.C.Schreiber, M.Spraker, D.R.Tilley, E.A.Wulf, H.R.Weller</t>
  </si>
  <si>
    <r>
      <t xml:space="preserve">The </t>
    </r>
    <r>
      <rPr>
        <vertAlign val="superscript"/>
        <sz val="10"/>
        <rFont val="ＭＳ Ｐゴシック"/>
        <family val="3"/>
      </rPr>
      <t>11</t>
    </r>
    <r>
      <rPr>
        <sz val="10"/>
        <rFont val="ＭＳ Ｐゴシック"/>
        <family val="3"/>
      </rPr>
      <t>B(p(pol),</t>
    </r>
    <r>
      <rPr>
        <sz val="10"/>
        <rFont val="Symbol"/>
        <family val="1"/>
      </rPr>
      <t>g</t>
    </r>
    <r>
      <rPr>
        <sz val="10"/>
        <rFont val="ＭＳ Ｐゴシック"/>
        <family val="3"/>
      </rPr>
      <t>)</t>
    </r>
    <r>
      <rPr>
        <vertAlign val="superscript"/>
        <sz val="10"/>
        <rFont val="ＭＳ Ｐゴシック"/>
        <family val="3"/>
      </rPr>
      <t>12</t>
    </r>
    <r>
      <rPr>
        <sz val="10"/>
        <rFont val="ＭＳ Ｐゴシック"/>
        <family val="3"/>
      </rPr>
      <t>C Reaction below 100 keV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</si>
</sst>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10"/>
      <name val="Arial"/>
      <family val="2"/>
    </font>
    <font>
      <vertAlign val="superscript"/>
      <sz val="10"/>
      <name val="ＭＳ Ｐゴシック"/>
      <family val="3"/>
    </font>
    <font>
      <sz val="10"/>
      <name val="Symbol"/>
      <family val="1"/>
    </font>
    <font>
      <vertAlign val="subscript"/>
      <sz val="10"/>
      <name val="ＭＳ Ｐゴシック"/>
      <family val="3"/>
    </font>
    <font>
      <u val="single"/>
      <sz val="10"/>
      <name val="ＭＳ Ｐゴシック"/>
      <family val="3"/>
    </font>
    <font>
      <vertAlign val="subscript"/>
      <sz val="10"/>
      <name val="Symbol"/>
      <family val="1"/>
    </font>
    <font>
      <sz val="6"/>
      <name val="ＭＳ Ｐゴシック"/>
      <family val="3"/>
    </font>
    <font>
      <sz val="10"/>
      <name val="M+2P+IPAG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26"/>
  <sheetViews>
    <sheetView tabSelected="1" workbookViewId="0" topLeftCell="A1">
      <pane xSplit="1" topLeftCell="W1" activePane="topRight" state="frozen"/>
      <selection pane="topLeft" activeCell="A1" sqref="A1"/>
      <selection pane="topRight" activeCell="AA9" sqref="AA9"/>
    </sheetView>
  </sheetViews>
  <sheetFormatPr defaultColWidth="9.140625" defaultRowHeight="12"/>
  <cols>
    <col min="1" max="1" width="10.57421875" style="1" customWidth="1"/>
    <col min="2" max="2" width="6.8515625" style="1" customWidth="1"/>
    <col min="3" max="3" width="7.00390625" style="1" customWidth="1"/>
    <col min="4" max="4" width="3.140625" style="1" customWidth="1"/>
    <col min="5" max="5" width="3.28125" style="1" customWidth="1"/>
    <col min="6" max="6" width="7.28125" style="1" customWidth="1"/>
    <col min="7" max="7" width="7.57421875" style="1" customWidth="1"/>
    <col min="8" max="8" width="5.00390625" style="1" customWidth="1"/>
    <col min="9" max="9" width="6.57421875" style="1" customWidth="1"/>
    <col min="10" max="10" width="7.140625" style="1" customWidth="1"/>
    <col min="11" max="11" width="5.28125" style="1" customWidth="1"/>
    <col min="12" max="12" width="5.140625" style="1" customWidth="1"/>
    <col min="13" max="13" width="4.7109375" style="1" customWidth="1"/>
    <col min="14" max="14" width="5.28125" style="1" customWidth="1"/>
    <col min="15" max="15" width="7.7109375" style="1" customWidth="1"/>
    <col min="16" max="16" width="5.57421875" style="1" customWidth="1"/>
    <col min="17" max="17" width="4.8515625" style="1" customWidth="1"/>
    <col min="18" max="18" width="9.8515625" style="1" customWidth="1"/>
    <col min="19" max="19" width="4.421875" style="1" customWidth="1"/>
    <col min="20" max="20" width="18.28125" style="1" bestFit="1" customWidth="1"/>
    <col min="21" max="21" width="15.421875" style="1" bestFit="1" customWidth="1"/>
    <col min="22" max="22" width="13.8515625" style="1" bestFit="1" customWidth="1"/>
    <col min="23" max="23" width="12.8515625" style="1" customWidth="1"/>
    <col min="24" max="24" width="13.57421875" style="1" customWidth="1"/>
    <col min="25" max="25" width="5.00390625" style="1" customWidth="1"/>
    <col min="26" max="26" width="7.28125" style="1" customWidth="1"/>
    <col min="27" max="27" width="58.140625" style="1" bestFit="1" customWidth="1"/>
    <col min="28" max="28" width="26.421875" style="1" bestFit="1" customWidth="1"/>
    <col min="29" max="29" width="26.421875" style="1" customWidth="1"/>
    <col min="30" max="30" width="14.8515625" style="18" bestFit="1" customWidth="1"/>
    <col min="31" max="31" width="12.8515625" style="1" customWidth="1"/>
    <col min="32" max="32" width="3.8515625" style="1" customWidth="1"/>
    <col min="33" max="33" width="43.28125" style="1" customWidth="1"/>
    <col min="34" max="34" width="26.8515625" style="1" customWidth="1"/>
    <col min="35" max="16384" width="12.8515625" style="1" customWidth="1"/>
  </cols>
  <sheetData>
    <row r="1" spans="1:30" ht="12.75" customHeight="1">
      <c r="A1" s="1" t="s">
        <v>641</v>
      </c>
      <c r="B1" s="1" t="s">
        <v>642</v>
      </c>
      <c r="C1" s="1" t="s">
        <v>643</v>
      </c>
      <c r="D1" s="1" t="s">
        <v>644</v>
      </c>
      <c r="E1" s="1" t="s">
        <v>645</v>
      </c>
      <c r="F1" s="2" t="s">
        <v>646</v>
      </c>
      <c r="G1" s="2" t="s">
        <v>647</v>
      </c>
      <c r="H1" s="2" t="s">
        <v>648</v>
      </c>
      <c r="I1" s="2" t="s">
        <v>649</v>
      </c>
      <c r="J1" s="2" t="s">
        <v>650</v>
      </c>
      <c r="K1" s="2" t="s">
        <v>651</v>
      </c>
      <c r="L1" s="2" t="s">
        <v>652</v>
      </c>
      <c r="M1" s="2" t="s">
        <v>653</v>
      </c>
      <c r="N1" s="2" t="s">
        <v>654</v>
      </c>
      <c r="O1" s="2" t="s">
        <v>655</v>
      </c>
      <c r="P1" s="2" t="s">
        <v>656</v>
      </c>
      <c r="Q1" s="2" t="s">
        <v>657</v>
      </c>
      <c r="R1" s="2" t="s">
        <v>658</v>
      </c>
      <c r="S1" s="1" t="s">
        <v>659</v>
      </c>
      <c r="T1" s="1" t="s">
        <v>660</v>
      </c>
      <c r="U1" s="1" t="s">
        <v>661</v>
      </c>
      <c r="V1" s="1" t="s">
        <v>662</v>
      </c>
      <c r="W1" s="1" t="s">
        <v>663</v>
      </c>
      <c r="X1" s="1" t="s">
        <v>664</v>
      </c>
      <c r="Y1" s="1" t="s">
        <v>665</v>
      </c>
      <c r="Z1" s="1" t="s">
        <v>666</v>
      </c>
      <c r="AB1" s="8" t="s">
        <v>114</v>
      </c>
      <c r="AC1" s="8" t="s">
        <v>325</v>
      </c>
      <c r="AD1" s="17" t="s">
        <v>233</v>
      </c>
    </row>
    <row r="3" spans="1:30" ht="12.75">
      <c r="A3" s="2" t="s">
        <v>667</v>
      </c>
      <c r="B3" s="2" t="s">
        <v>668</v>
      </c>
      <c r="C3" s="2" t="s">
        <v>669</v>
      </c>
      <c r="D3" s="2" t="s">
        <v>670</v>
      </c>
      <c r="E3" s="2" t="s">
        <v>671</v>
      </c>
      <c r="F3" s="2" t="s">
        <v>672</v>
      </c>
      <c r="G3" s="2" t="s">
        <v>673</v>
      </c>
      <c r="H3" s="2" t="s">
        <v>674</v>
      </c>
      <c r="R3" s="3" t="s">
        <v>675</v>
      </c>
      <c r="S3" s="3" t="s">
        <v>676</v>
      </c>
      <c r="U3" s="2" t="s">
        <v>677</v>
      </c>
      <c r="V3" s="2" t="s">
        <v>678</v>
      </c>
      <c r="W3" s="2" t="s">
        <v>679</v>
      </c>
      <c r="X3" t="s">
        <v>680</v>
      </c>
      <c r="Y3" t="s">
        <v>681</v>
      </c>
      <c r="AB3" s="9" t="str">
        <f aca="true" t="shared" si="0" ref="AB3:AB66">S3&amp;"."&amp;IF(IF(T3="","",T3)&amp;IF(V3="",",","("&amp;V3&amp;")")&amp;IF(U3="","",U3)=",","",IF(T3="","",T3)&amp;IF(V3="",",","("&amp;V3&amp;")")&amp;IF(U3="","",U3))</f>
        <v>INDC(JPN)-192/U (JAERI-Conf 2004-005).(2004)156</v>
      </c>
      <c r="AC3" s="9" t="str">
        <f aca="true" t="shared" si="1" ref="AC3:AC66">W3&amp;"."&amp;V3</f>
        <v>T.Murata.2004</v>
      </c>
      <c r="AD3" s="18" t="str">
        <f>IF(COUNTIF(EXFOR!G$3:G$11,"*"&amp;AB3&amp;"*")&gt;0,"○",IF(COUNTIF(EXFOR!J$3:J$11,"*"&amp;W3&amp;"*"&amp;V3)&gt;0,"△","×"))</f>
        <v>×</v>
      </c>
    </row>
    <row r="4" spans="1:30" ht="15">
      <c r="A4" s="2" t="s">
        <v>667</v>
      </c>
      <c r="B4" s="2" t="s">
        <v>668</v>
      </c>
      <c r="C4" s="2" t="s">
        <v>669</v>
      </c>
      <c r="D4" s="2" t="s">
        <v>670</v>
      </c>
      <c r="E4" s="2" t="s">
        <v>671</v>
      </c>
      <c r="F4" s="2" t="s">
        <v>682</v>
      </c>
      <c r="G4" s="2" t="s">
        <v>683</v>
      </c>
      <c r="H4" s="2" t="s">
        <v>684</v>
      </c>
      <c r="I4" s="2" t="s">
        <v>685</v>
      </c>
      <c r="L4" s="2" t="s">
        <v>686</v>
      </c>
      <c r="R4" s="3" t="s">
        <v>687</v>
      </c>
      <c r="S4" s="2" t="s">
        <v>688</v>
      </c>
      <c r="T4" s="2" t="s">
        <v>689</v>
      </c>
      <c r="U4" s="2" t="s">
        <v>690</v>
      </c>
      <c r="V4" s="2" t="s">
        <v>691</v>
      </c>
      <c r="W4" s="2" t="s">
        <v>692</v>
      </c>
      <c r="X4" t="s">
        <v>693</v>
      </c>
      <c r="Y4" t="s">
        <v>694</v>
      </c>
      <c r="Z4" s="2" t="s">
        <v>1459</v>
      </c>
      <c r="AB4" s="9" t="str">
        <f t="shared" si="0"/>
        <v>PR/C.68(2003)045803</v>
      </c>
      <c r="AC4" s="9" t="str">
        <f t="shared" si="1"/>
        <v>A.P.Tonchev.2003</v>
      </c>
      <c r="AD4" s="18" t="str">
        <f>IF(COUNTIF(EXFOR!G$3:G$11,"*"&amp;AB4&amp;"*")&gt;0,"○",IF(COUNTIF(EXFOR!J$3:J$11,"*"&amp;W4&amp;"*"&amp;V4)&gt;0,"△","×"))</f>
        <v>○</v>
      </c>
    </row>
    <row r="5" spans="1:30" ht="15">
      <c r="A5" s="2" t="s">
        <v>667</v>
      </c>
      <c r="B5" s="2" t="s">
        <v>668</v>
      </c>
      <c r="C5" s="2" t="s">
        <v>669</v>
      </c>
      <c r="D5" s="2" t="s">
        <v>670</v>
      </c>
      <c r="E5" s="2" t="s">
        <v>671</v>
      </c>
      <c r="F5" s="2" t="s">
        <v>682</v>
      </c>
      <c r="G5" s="2" t="s">
        <v>1460</v>
      </c>
      <c r="I5" s="2" t="s">
        <v>686</v>
      </c>
      <c r="L5" s="2" t="s">
        <v>686</v>
      </c>
      <c r="R5" t="s">
        <v>1461</v>
      </c>
      <c r="S5" t="s">
        <v>1462</v>
      </c>
      <c r="U5" s="2" t="s">
        <v>1463</v>
      </c>
      <c r="V5" s="2" t="s">
        <v>1464</v>
      </c>
      <c r="W5" s="2" t="s">
        <v>1465</v>
      </c>
      <c r="X5" t="s">
        <v>1466</v>
      </c>
      <c r="Y5" t="s">
        <v>1467</v>
      </c>
      <c r="AB5" s="9" t="str">
        <f t="shared" si="0"/>
        <v>Triangle Univ.Nuclear Lab., Ann.Rept..(2002)46</v>
      </c>
      <c r="AC5" s="9" t="str">
        <f t="shared" si="1"/>
        <v>B.T.Crowley.2002</v>
      </c>
      <c r="AD5" s="18" t="str">
        <f>IF(COUNTIF(EXFOR!G$3:G$11,"*"&amp;AB5&amp;"*")&gt;0,"○",IF(COUNTIF(EXFOR!J$3:J$11,"*"&amp;W5&amp;"*"&amp;V5)&gt;0,"△","×"))</f>
        <v>×</v>
      </c>
    </row>
    <row r="6" spans="1:30" ht="15">
      <c r="A6" s="2" t="s">
        <v>667</v>
      </c>
      <c r="B6" s="2" t="s">
        <v>668</v>
      </c>
      <c r="C6" s="2" t="s">
        <v>669</v>
      </c>
      <c r="D6" s="2" t="s">
        <v>670</v>
      </c>
      <c r="E6" s="2" t="s">
        <v>671</v>
      </c>
      <c r="F6" s="2" t="s">
        <v>682</v>
      </c>
      <c r="G6" s="2" t="s">
        <v>1460</v>
      </c>
      <c r="I6" s="2" t="s">
        <v>686</v>
      </c>
      <c r="L6" s="2" t="s">
        <v>686</v>
      </c>
      <c r="R6" t="s">
        <v>1461</v>
      </c>
      <c r="S6" t="s">
        <v>1468</v>
      </c>
      <c r="V6" s="2" t="s">
        <v>1464</v>
      </c>
      <c r="W6" s="2" t="s">
        <v>1465</v>
      </c>
      <c r="X6" t="s">
        <v>1466</v>
      </c>
      <c r="Y6" t="s">
        <v>1467</v>
      </c>
      <c r="AB6" s="9" t="str">
        <f t="shared" si="0"/>
        <v>TUNL-XLI.(2002)</v>
      </c>
      <c r="AC6" s="9" t="str">
        <f t="shared" si="1"/>
        <v>B.T.Crowley.2002</v>
      </c>
      <c r="AD6" s="18" t="str">
        <f>IF(COUNTIF(EXFOR!G$3:G$11,"*"&amp;AB6&amp;"*")&gt;0,"○",IF(COUNTIF(EXFOR!J$3:J$11,"*"&amp;W6&amp;"*"&amp;V6)&gt;0,"△","×"))</f>
        <v>×</v>
      </c>
    </row>
    <row r="7" spans="1:30" ht="15">
      <c r="A7" s="2" t="s">
        <v>667</v>
      </c>
      <c r="B7" s="2" t="s">
        <v>668</v>
      </c>
      <c r="C7" s="2" t="s">
        <v>669</v>
      </c>
      <c r="D7" s="2" t="s">
        <v>670</v>
      </c>
      <c r="E7" s="2" t="s">
        <v>671</v>
      </c>
      <c r="F7" s="2" t="s">
        <v>682</v>
      </c>
      <c r="G7" s="2" t="s">
        <v>683</v>
      </c>
      <c r="I7" s="2" t="s">
        <v>685</v>
      </c>
      <c r="L7" s="2" t="s">
        <v>686</v>
      </c>
      <c r="R7" t="s">
        <v>1469</v>
      </c>
      <c r="S7" t="s">
        <v>1462</v>
      </c>
      <c r="U7" s="2" t="s">
        <v>1470</v>
      </c>
      <c r="V7" s="2" t="s">
        <v>1471</v>
      </c>
      <c r="W7" s="2" t="s">
        <v>1465</v>
      </c>
      <c r="X7" t="s">
        <v>1472</v>
      </c>
      <c r="Y7" t="s">
        <v>1473</v>
      </c>
      <c r="AB7" s="9" t="str">
        <f t="shared" si="0"/>
        <v>Triangle Univ.Nuclear Lab., Ann.Rept..(2001)40</v>
      </c>
      <c r="AC7" s="9" t="str">
        <f t="shared" si="1"/>
        <v>B.T.Crowley.2001</v>
      </c>
      <c r="AD7" s="18" t="str">
        <f>IF(COUNTIF(EXFOR!G$3:G$11,"*"&amp;AB7&amp;"*")&gt;0,"○",IF(COUNTIF(EXFOR!J$3:J$11,"*"&amp;W7&amp;"*"&amp;V7)&gt;0,"△","×"))</f>
        <v>×</v>
      </c>
    </row>
    <row r="8" spans="1:30" ht="15">
      <c r="A8" s="2" t="s">
        <v>667</v>
      </c>
      <c r="B8" s="2" t="s">
        <v>668</v>
      </c>
      <c r="C8" s="2" t="s">
        <v>669</v>
      </c>
      <c r="D8" s="2" t="s">
        <v>670</v>
      </c>
      <c r="E8" s="2" t="s">
        <v>671</v>
      </c>
      <c r="F8" s="2" t="s">
        <v>682</v>
      </c>
      <c r="G8" s="2" t="s">
        <v>683</v>
      </c>
      <c r="I8" s="2" t="s">
        <v>685</v>
      </c>
      <c r="L8" s="2" t="s">
        <v>686</v>
      </c>
      <c r="R8" t="s">
        <v>1469</v>
      </c>
      <c r="S8" t="s">
        <v>1474</v>
      </c>
      <c r="U8" s="2" t="s">
        <v>1470</v>
      </c>
      <c r="V8" s="2" t="s">
        <v>1475</v>
      </c>
      <c r="W8" s="2" t="s">
        <v>1465</v>
      </c>
      <c r="X8" t="s">
        <v>1472</v>
      </c>
      <c r="Y8" t="s">
        <v>1473</v>
      </c>
      <c r="AB8" s="9" t="str">
        <f t="shared" si="0"/>
        <v>TUNL-XL.(2000)40</v>
      </c>
      <c r="AC8" s="9" t="str">
        <f t="shared" si="1"/>
        <v>B.T.Crowley.2000</v>
      </c>
      <c r="AD8" s="18" t="str">
        <f>IF(COUNTIF(EXFOR!G$3:G$11,"*"&amp;AB8&amp;"*")&gt;0,"○",IF(COUNTIF(EXFOR!J$3:J$11,"*"&amp;W8&amp;"*"&amp;V8)&gt;0,"△","×"))</f>
        <v>×</v>
      </c>
    </row>
    <row r="9" spans="1:30" ht="12.75">
      <c r="A9" s="2" t="s">
        <v>667</v>
      </c>
      <c r="B9" s="2" t="s">
        <v>668</v>
      </c>
      <c r="C9" s="2" t="s">
        <v>669</v>
      </c>
      <c r="D9" s="2" t="s">
        <v>670</v>
      </c>
      <c r="E9" s="2" t="s">
        <v>671</v>
      </c>
      <c r="F9" s="2" t="s">
        <v>1476</v>
      </c>
      <c r="R9" t="s">
        <v>1477</v>
      </c>
      <c r="S9" s="2" t="s">
        <v>1478</v>
      </c>
      <c r="T9" s="2" t="s">
        <v>1479</v>
      </c>
      <c r="U9" s="2" t="s">
        <v>1480</v>
      </c>
      <c r="V9" s="2" t="s">
        <v>1481</v>
      </c>
      <c r="W9" s="2" t="s">
        <v>1482</v>
      </c>
      <c r="X9" t="s">
        <v>1482</v>
      </c>
      <c r="Y9" t="s">
        <v>1483</v>
      </c>
      <c r="AB9" s="9" t="str">
        <f t="shared" si="0"/>
        <v>APP/B.27(1996)231</v>
      </c>
      <c r="AC9" s="9" t="str">
        <f t="shared" si="1"/>
        <v>H.Rebel.1996</v>
      </c>
      <c r="AD9" s="18" t="str">
        <f>IF(COUNTIF(EXFOR!G$3:G$11,"*"&amp;AB9&amp;"*")&gt;0,"○",IF(COUNTIF(EXFOR!J$3:J$11,"*"&amp;W9&amp;"*"&amp;V9)&gt;0,"△","×"))</f>
        <v>×</v>
      </c>
    </row>
    <row r="10" spans="1:30" ht="15">
      <c r="A10" s="2" t="s">
        <v>667</v>
      </c>
      <c r="B10" s="2" t="s">
        <v>668</v>
      </c>
      <c r="C10" s="2" t="s">
        <v>669</v>
      </c>
      <c r="D10" s="2" t="s">
        <v>670</v>
      </c>
      <c r="E10" s="2" t="s">
        <v>671</v>
      </c>
      <c r="F10" s="2" t="s">
        <v>1484</v>
      </c>
      <c r="L10" s="2" t="s">
        <v>686</v>
      </c>
      <c r="R10" t="s">
        <v>1485</v>
      </c>
      <c r="S10" s="2" t="s">
        <v>1486</v>
      </c>
      <c r="T10" s="2" t="s">
        <v>1463</v>
      </c>
      <c r="U10" s="2" t="s">
        <v>1487</v>
      </c>
      <c r="V10" s="2" t="s">
        <v>1488</v>
      </c>
      <c r="W10" s="2" t="s">
        <v>1489</v>
      </c>
      <c r="X10" t="s">
        <v>1490</v>
      </c>
      <c r="Y10" t="s">
        <v>1491</v>
      </c>
      <c r="AB10" s="9" t="str">
        <f t="shared" si="0"/>
        <v>ARI.46(1995)855</v>
      </c>
      <c r="AC10" s="9" t="str">
        <f t="shared" si="1"/>
        <v>S.Savolainen.1995</v>
      </c>
      <c r="AD10" s="18" t="str">
        <f>IF(COUNTIF(EXFOR!G$3:G$11,"*"&amp;AB10&amp;"*")&gt;0,"○",IF(COUNTIF(EXFOR!J$3:J$11,"*"&amp;W10&amp;"*"&amp;V10)&gt;0,"△","×"))</f>
        <v>×</v>
      </c>
    </row>
    <row r="11" spans="1:30" ht="12.75">
      <c r="A11" s="2" t="s">
        <v>667</v>
      </c>
      <c r="B11" s="2" t="s">
        <v>668</v>
      </c>
      <c r="C11" s="2" t="s">
        <v>669</v>
      </c>
      <c r="D11" s="2" t="s">
        <v>670</v>
      </c>
      <c r="E11" s="2" t="s">
        <v>671</v>
      </c>
      <c r="F11" s="2" t="s">
        <v>1492</v>
      </c>
      <c r="G11" s="2" t="s">
        <v>1493</v>
      </c>
      <c r="R11" t="s">
        <v>1494</v>
      </c>
      <c r="S11" s="2" t="s">
        <v>1495</v>
      </c>
      <c r="T11" s="2" t="s">
        <v>1496</v>
      </c>
      <c r="U11" s="2" t="s">
        <v>1497</v>
      </c>
      <c r="V11" s="2" t="s">
        <v>1498</v>
      </c>
      <c r="W11" s="2" t="s">
        <v>1499</v>
      </c>
      <c r="X11" t="s">
        <v>1500</v>
      </c>
      <c r="Y11" t="s">
        <v>1501</v>
      </c>
      <c r="AB11" s="9" t="str">
        <f t="shared" si="0"/>
        <v>NIM/B.28(1987)199</v>
      </c>
      <c r="AC11" s="9" t="str">
        <f t="shared" si="1"/>
        <v>T.Witting.1987</v>
      </c>
      <c r="AD11" s="18" t="str">
        <f>IF(COUNTIF(EXFOR!G$3:G$11,"*"&amp;AB11&amp;"*")&gt;0,"○",IF(COUNTIF(EXFOR!J$3:J$11,"*"&amp;W11&amp;"*"&amp;V11)&gt;0,"△","×"))</f>
        <v>×</v>
      </c>
    </row>
    <row r="12" spans="1:30" ht="15">
      <c r="A12" s="2" t="s">
        <v>667</v>
      </c>
      <c r="B12" s="2" t="s">
        <v>668</v>
      </c>
      <c r="C12" s="2" t="s">
        <v>669</v>
      </c>
      <c r="D12" s="2" t="s">
        <v>670</v>
      </c>
      <c r="E12" s="2" t="s">
        <v>671</v>
      </c>
      <c r="F12" s="2" t="s">
        <v>1502</v>
      </c>
      <c r="G12" s="2" t="s">
        <v>1503</v>
      </c>
      <c r="H12" s="2" t="s">
        <v>686</v>
      </c>
      <c r="J12" s="2" t="s">
        <v>685</v>
      </c>
      <c r="L12" s="2" t="s">
        <v>686</v>
      </c>
      <c r="R12" t="s">
        <v>1504</v>
      </c>
      <c r="S12" s="2" t="s">
        <v>688</v>
      </c>
      <c r="T12" s="2" t="s">
        <v>1496</v>
      </c>
      <c r="U12" s="2" t="s">
        <v>1505</v>
      </c>
      <c r="V12" s="2" t="s">
        <v>1506</v>
      </c>
      <c r="W12" s="2" t="s">
        <v>1507</v>
      </c>
      <c r="X12" t="s">
        <v>1508</v>
      </c>
      <c r="Y12" s="4" t="s">
        <v>1509</v>
      </c>
      <c r="AB12" s="9" t="str">
        <f t="shared" si="0"/>
        <v>PR/C.28(1983)1431</v>
      </c>
      <c r="AC12" s="9" t="str">
        <f t="shared" si="1"/>
        <v>M.Wiescher.1983</v>
      </c>
      <c r="AD12" s="18" t="str">
        <f>IF(COUNTIF(EXFOR!G$3:G$11,"*"&amp;AB12&amp;"*")&gt;0,"○",IF(COUNTIF(EXFOR!J$3:J$11,"*"&amp;W12&amp;"*"&amp;V12)&gt;0,"△","×"))</f>
        <v>○</v>
      </c>
    </row>
    <row r="13" spans="1:30" ht="15">
      <c r="A13" s="2" t="s">
        <v>667</v>
      </c>
      <c r="B13" s="2" t="s">
        <v>668</v>
      </c>
      <c r="C13" s="2" t="s">
        <v>669</v>
      </c>
      <c r="D13" s="2" t="s">
        <v>670</v>
      </c>
      <c r="E13" s="2" t="s">
        <v>671</v>
      </c>
      <c r="F13" s="2" t="s">
        <v>1510</v>
      </c>
      <c r="G13" s="2" t="s">
        <v>1511</v>
      </c>
      <c r="H13" s="2" t="s">
        <v>686</v>
      </c>
      <c r="R13" t="s">
        <v>1512</v>
      </c>
      <c r="S13" s="2" t="s">
        <v>1513</v>
      </c>
      <c r="T13" s="2" t="s">
        <v>1514</v>
      </c>
      <c r="U13" t="s">
        <v>1515</v>
      </c>
      <c r="V13" s="2" t="s">
        <v>1516</v>
      </c>
      <c r="W13" s="2" t="s">
        <v>1507</v>
      </c>
      <c r="X13" t="s">
        <v>1517</v>
      </c>
      <c r="Y13" t="s">
        <v>1518</v>
      </c>
      <c r="AB13" s="9" t="str">
        <f t="shared" si="0"/>
        <v>BAP.27, No.4(1982)460, AYa9</v>
      </c>
      <c r="AC13" s="9" t="str">
        <f t="shared" si="1"/>
        <v>M.Wiescher.1982</v>
      </c>
      <c r="AD13" s="18" t="str">
        <f>IF(COUNTIF(EXFOR!G$3:G$11,"*"&amp;AB13&amp;"*")&gt;0,"○",IF(COUNTIF(EXFOR!J$3:J$11,"*"&amp;W13&amp;"*"&amp;V13)&gt;0,"△","×"))</f>
        <v>×</v>
      </c>
    </row>
    <row r="14" spans="1:30" ht="15">
      <c r="A14" s="2" t="s">
        <v>667</v>
      </c>
      <c r="B14" s="2" t="s">
        <v>668</v>
      </c>
      <c r="C14" s="2" t="s">
        <v>669</v>
      </c>
      <c r="D14" s="2" t="s">
        <v>670</v>
      </c>
      <c r="E14" s="2" t="s">
        <v>671</v>
      </c>
      <c r="F14" s="2" t="s">
        <v>1519</v>
      </c>
      <c r="G14" s="2" t="s">
        <v>1520</v>
      </c>
      <c r="H14" s="2" t="s">
        <v>684</v>
      </c>
      <c r="R14" t="s">
        <v>1521</v>
      </c>
      <c r="S14" t="s">
        <v>1522</v>
      </c>
      <c r="U14" s="2" t="s">
        <v>689</v>
      </c>
      <c r="V14" s="2" t="s">
        <v>1523</v>
      </c>
      <c r="W14" s="2" t="s">
        <v>1507</v>
      </c>
      <c r="X14" t="s">
        <v>1524</v>
      </c>
      <c r="Y14" t="s">
        <v>1525</v>
      </c>
      <c r="AB14" s="9" t="str">
        <f t="shared" si="0"/>
        <v>VDG-014.(1981)68</v>
      </c>
      <c r="AC14" s="9" t="str">
        <f t="shared" si="1"/>
        <v>M.Wiescher.1981</v>
      </c>
      <c r="AD14" s="18" t="str">
        <f>IF(COUNTIF(EXFOR!G$3:G$11,"*"&amp;AB14&amp;"*")&gt;0,"○",IF(COUNTIF(EXFOR!J$3:J$11,"*"&amp;W14&amp;"*"&amp;V14)&gt;0,"△","×"))</f>
        <v>×</v>
      </c>
    </row>
    <row r="15" spans="1:30" ht="15">
      <c r="A15" s="2" t="s">
        <v>667</v>
      </c>
      <c r="B15" s="2" t="s">
        <v>668</v>
      </c>
      <c r="C15" s="2" t="s">
        <v>669</v>
      </c>
      <c r="D15" s="2" t="s">
        <v>670</v>
      </c>
      <c r="E15" s="2" t="s">
        <v>671</v>
      </c>
      <c r="F15" s="2" t="s">
        <v>1526</v>
      </c>
      <c r="L15" s="2" t="s">
        <v>686</v>
      </c>
      <c r="M15" s="2" t="s">
        <v>685</v>
      </c>
      <c r="R15" t="s">
        <v>1527</v>
      </c>
      <c r="S15" s="2" t="s">
        <v>1528</v>
      </c>
      <c r="T15" s="2" t="s">
        <v>1529</v>
      </c>
      <c r="U15" s="2" t="s">
        <v>1530</v>
      </c>
      <c r="V15">
        <v>1981</v>
      </c>
      <c r="W15" s="2" t="s">
        <v>1531</v>
      </c>
      <c r="X15" t="s">
        <v>1532</v>
      </c>
      <c r="Y15" t="s">
        <v>1533</v>
      </c>
      <c r="AB15" s="9" t="str">
        <f t="shared" si="0"/>
        <v>NC/A.62(1981)1</v>
      </c>
      <c r="AC15" s="9" t="str">
        <f t="shared" si="1"/>
        <v>Sl.Cavallaro.1981</v>
      </c>
      <c r="AD15" s="18" t="str">
        <f>IF(COUNTIF(EXFOR!G$3:G$11,"*"&amp;AB15&amp;"*")&gt;0,"○",IF(COUNTIF(EXFOR!J$3:J$11,"*"&amp;W15&amp;"*"&amp;V15)&gt;0,"△","×"))</f>
        <v>×</v>
      </c>
    </row>
    <row r="16" spans="1:30" ht="15">
      <c r="A16" s="2" t="s">
        <v>667</v>
      </c>
      <c r="B16" s="2" t="s">
        <v>668</v>
      </c>
      <c r="C16" s="2" t="s">
        <v>669</v>
      </c>
      <c r="D16" s="2" t="s">
        <v>670</v>
      </c>
      <c r="E16" s="2" t="s">
        <v>671</v>
      </c>
      <c r="F16" s="2" t="s">
        <v>1534</v>
      </c>
      <c r="J16" s="2" t="s">
        <v>685</v>
      </c>
      <c r="L16" s="2" t="s">
        <v>686</v>
      </c>
      <c r="R16" t="s">
        <v>1535</v>
      </c>
      <c r="S16" s="2" t="s">
        <v>688</v>
      </c>
      <c r="T16" s="2" t="s">
        <v>1536</v>
      </c>
      <c r="U16" s="2" t="s">
        <v>1537</v>
      </c>
      <c r="V16" s="2" t="s">
        <v>1538</v>
      </c>
      <c r="W16" s="2" t="s">
        <v>1539</v>
      </c>
      <c r="X16" t="s">
        <v>1540</v>
      </c>
      <c r="Y16" t="s">
        <v>1541</v>
      </c>
      <c r="AB16" s="9" t="str">
        <f t="shared" si="0"/>
        <v>PR/C.20(1979)920</v>
      </c>
      <c r="AC16" s="9" t="str">
        <f t="shared" si="1"/>
        <v>A.Anttila.1979</v>
      </c>
      <c r="AD16" s="18" t="str">
        <f>IF(COUNTIF(EXFOR!G$3:G$11,"*"&amp;AB16&amp;"*")&gt;0,"○",IF(COUNTIF(EXFOR!J$3:J$11,"*"&amp;W16&amp;"*"&amp;V16)&gt;0,"△","×"))</f>
        <v>×</v>
      </c>
    </row>
    <row r="17" spans="1:30" ht="12.75">
      <c r="A17" s="2" t="s">
        <v>667</v>
      </c>
      <c r="B17" s="2" t="s">
        <v>668</v>
      </c>
      <c r="C17" s="2" t="s">
        <v>669</v>
      </c>
      <c r="D17" s="2" t="s">
        <v>670</v>
      </c>
      <c r="E17" s="2" t="s">
        <v>671</v>
      </c>
      <c r="R17" t="s">
        <v>1542</v>
      </c>
      <c r="S17" t="s">
        <v>1543</v>
      </c>
      <c r="U17" s="2" t="s">
        <v>1544</v>
      </c>
      <c r="V17" s="2" t="s">
        <v>1545</v>
      </c>
      <c r="W17" s="2" t="s">
        <v>1546</v>
      </c>
      <c r="X17" t="s">
        <v>1547</v>
      </c>
      <c r="Y17" t="s">
        <v>1548</v>
      </c>
      <c r="AB17" s="9" t="str">
        <f t="shared" si="0"/>
        <v>COO-535-733.(1975)82</v>
      </c>
      <c r="AC17" s="9" t="str">
        <f t="shared" si="1"/>
        <v>N.A.Roughton.1975</v>
      </c>
      <c r="AD17" s="18" t="str">
        <f>IF(COUNTIF(EXFOR!G$3:G$11,"*"&amp;AB17&amp;"*")&gt;0,"○",IF(COUNTIF(EXFOR!J$3:J$11,"*"&amp;W17&amp;"*"&amp;V17)&gt;0,"△","×"))</f>
        <v>×</v>
      </c>
    </row>
    <row r="18" spans="1:30" ht="12.75">
      <c r="A18" s="2" t="s">
        <v>667</v>
      </c>
      <c r="B18" s="2" t="s">
        <v>668</v>
      </c>
      <c r="C18" s="2" t="s">
        <v>669</v>
      </c>
      <c r="D18" s="2" t="s">
        <v>670</v>
      </c>
      <c r="E18" s="2" t="s">
        <v>671</v>
      </c>
      <c r="F18" s="2" t="s">
        <v>1549</v>
      </c>
      <c r="G18" s="2" t="s">
        <v>1550</v>
      </c>
      <c r="R18" t="s">
        <v>1551</v>
      </c>
      <c r="S18" t="s">
        <v>1552</v>
      </c>
      <c r="AA18" s="2" t="s">
        <v>1553</v>
      </c>
      <c r="AB18" s="9" t="str">
        <f t="shared" si="0"/>
        <v>REPT COO-535-710 P98.</v>
      </c>
      <c r="AC18" s="9" t="str">
        <f t="shared" si="1"/>
        <v>.</v>
      </c>
      <c r="AD18" s="18" t="str">
        <f>IF(COUNTIF(EXFOR!G$3:G$11,"*"&amp;AB18&amp;"*")&gt;0,"○",IF(COUNTIF(EXFOR!J$3:J$11,"*"&amp;W18&amp;"*"&amp;V18)&gt;0,"△","×"))</f>
        <v>△</v>
      </c>
    </row>
    <row r="19" spans="1:30" ht="15">
      <c r="A19" s="2" t="s">
        <v>667</v>
      </c>
      <c r="B19" s="2" t="s">
        <v>668</v>
      </c>
      <c r="C19" s="2" t="s">
        <v>669</v>
      </c>
      <c r="D19" s="2" t="s">
        <v>670</v>
      </c>
      <c r="E19" s="2" t="s">
        <v>671</v>
      </c>
      <c r="F19" s="2" t="s">
        <v>1554</v>
      </c>
      <c r="G19" s="2" t="s">
        <v>1555</v>
      </c>
      <c r="H19" s="2" t="s">
        <v>684</v>
      </c>
      <c r="R19" t="s">
        <v>1556</v>
      </c>
      <c r="S19" s="2" t="s">
        <v>1557</v>
      </c>
      <c r="T19" s="2" t="s">
        <v>1558</v>
      </c>
      <c r="U19" s="2" t="s">
        <v>1559</v>
      </c>
      <c r="V19" s="2" t="s">
        <v>1560</v>
      </c>
      <c r="W19" s="2" t="s">
        <v>1561</v>
      </c>
      <c r="X19" t="s">
        <v>1562</v>
      </c>
      <c r="Y19" t="s">
        <v>1563</v>
      </c>
      <c r="AB19" s="9" t="str">
        <f t="shared" si="0"/>
        <v>NP/A.151(1970)129</v>
      </c>
      <c r="AC19" s="9" t="str">
        <f t="shared" si="1"/>
        <v>H.M.Kuan.1970</v>
      </c>
      <c r="AD19" s="18" t="str">
        <f>IF(COUNTIF(EXFOR!G$3:G$11,"*"&amp;AB19&amp;"*")&gt;0,"○",IF(COUNTIF(EXFOR!J$3:J$11,"*"&amp;W19&amp;"*"&amp;V19)&gt;0,"△","×"))</f>
        <v>○</v>
      </c>
    </row>
    <row r="20" spans="28:29" ht="12">
      <c r="AB20" s="9" t="str">
        <f t="shared" si="0"/>
        <v>.</v>
      </c>
      <c r="AC20" s="9" t="str">
        <f t="shared" si="1"/>
        <v>.</v>
      </c>
    </row>
    <row r="21" spans="1:30" ht="15">
      <c r="A21" s="2" t="s">
        <v>1564</v>
      </c>
      <c r="B21" s="2" t="s">
        <v>668</v>
      </c>
      <c r="C21" s="2" t="s">
        <v>669</v>
      </c>
      <c r="D21" s="2" t="s">
        <v>670</v>
      </c>
      <c r="E21" s="2" t="s">
        <v>1565</v>
      </c>
      <c r="F21" s="2" t="s">
        <v>1511</v>
      </c>
      <c r="L21" s="2" t="s">
        <v>686</v>
      </c>
      <c r="R21" t="s">
        <v>1566</v>
      </c>
      <c r="S21" s="2" t="s">
        <v>1567</v>
      </c>
      <c r="T21" s="2" t="s">
        <v>1470</v>
      </c>
      <c r="U21" s="2" t="s">
        <v>1568</v>
      </c>
      <c r="V21" s="2" t="s">
        <v>1464</v>
      </c>
      <c r="W21" s="2" t="s">
        <v>1569</v>
      </c>
      <c r="X21" t="s">
        <v>1570</v>
      </c>
      <c r="Y21" t="s">
        <v>1571</v>
      </c>
      <c r="AB21" s="9" t="str">
        <f t="shared" si="0"/>
        <v>KPS.40(2002)802</v>
      </c>
      <c r="AC21" s="9" t="str">
        <f t="shared" si="1"/>
        <v>J.H.Kim.2002</v>
      </c>
      <c r="AD21" s="18" t="str">
        <f>IF(COUNTIF(EXFOR!G$13:G$34,"*"&amp;AB21&amp;"*")&gt;0,"○",IF(COUNTIF(EXFOR!J$13:J$34,"*"&amp;W21&amp;"*"&amp;V21)&gt;0,"△","×"))</f>
        <v>×</v>
      </c>
    </row>
    <row r="22" spans="1:30" ht="13.5">
      <c r="A22" s="2" t="s">
        <v>1564</v>
      </c>
      <c r="B22" s="2" t="s">
        <v>668</v>
      </c>
      <c r="C22" s="2" t="s">
        <v>669</v>
      </c>
      <c r="D22" s="2" t="s">
        <v>670</v>
      </c>
      <c r="E22" s="2" t="s">
        <v>1565</v>
      </c>
      <c r="F22" s="2" t="s">
        <v>1572</v>
      </c>
      <c r="G22" s="2" t="s">
        <v>1573</v>
      </c>
      <c r="L22" s="2" t="s">
        <v>686</v>
      </c>
      <c r="R22" t="s">
        <v>1574</v>
      </c>
      <c r="S22" s="2" t="s">
        <v>1495</v>
      </c>
      <c r="T22" s="2" t="s">
        <v>1575</v>
      </c>
      <c r="U22" s="2" t="s">
        <v>1576</v>
      </c>
      <c r="V22" s="2" t="s">
        <v>1577</v>
      </c>
      <c r="W22" s="2" t="s">
        <v>1578</v>
      </c>
      <c r="X22" t="s">
        <v>1579</v>
      </c>
      <c r="Y22" t="s">
        <v>1580</v>
      </c>
      <c r="AB22" s="9" t="str">
        <f t="shared" si="0"/>
        <v>NIM/B.152(1999)12</v>
      </c>
      <c r="AC22" s="9" t="str">
        <f t="shared" si="1"/>
        <v>A.Savidou.1999</v>
      </c>
      <c r="AD22" s="18" t="str">
        <f>IF(COUNTIF(EXFOR!G$13:G$34,"*"&amp;AB22&amp;"*")&gt;0,"○",IF(COUNTIF(EXFOR!J$13:J$34,"*"&amp;W22&amp;"*"&amp;V22)&gt;0,"△","×"))</f>
        <v>×</v>
      </c>
    </row>
    <row r="23" spans="1:30" ht="12.75">
      <c r="A23" s="2" t="s">
        <v>1564</v>
      </c>
      <c r="B23" s="2" t="s">
        <v>668</v>
      </c>
      <c r="C23" s="2" t="s">
        <v>669</v>
      </c>
      <c r="D23" s="2" t="s">
        <v>670</v>
      </c>
      <c r="E23" s="2" t="s">
        <v>1565</v>
      </c>
      <c r="F23" s="2" t="s">
        <v>1476</v>
      </c>
      <c r="J23" s="2" t="s">
        <v>1581</v>
      </c>
      <c r="R23" t="s">
        <v>1582</v>
      </c>
      <c r="S23" s="2" t="s">
        <v>1557</v>
      </c>
      <c r="T23" s="2" t="s">
        <v>1583</v>
      </c>
      <c r="U23" s="2" t="s">
        <v>1584</v>
      </c>
      <c r="V23" s="2" t="s">
        <v>1585</v>
      </c>
      <c r="W23" s="2" t="s">
        <v>1586</v>
      </c>
      <c r="X23" t="s">
        <v>1587</v>
      </c>
      <c r="Y23" t="s">
        <v>1588</v>
      </c>
      <c r="AB23" s="9" t="str">
        <f t="shared" si="0"/>
        <v>NP/A.627(1997)324</v>
      </c>
      <c r="AC23" s="9" t="str">
        <f t="shared" si="1"/>
        <v>A.B.Balantekin.1997</v>
      </c>
      <c r="AD23" s="18" t="str">
        <f>IF(COUNTIF(EXFOR!G$13:G$34,"*"&amp;AB23&amp;"*")&gt;0,"○",IF(COUNTIF(EXFOR!J$13:J$34,"*"&amp;W23&amp;"*"&amp;V23)&gt;0,"△","×"))</f>
        <v>×</v>
      </c>
    </row>
    <row r="24" spans="1:30" ht="15">
      <c r="A24" s="2" t="s">
        <v>1564</v>
      </c>
      <c r="B24" s="2" t="s">
        <v>668</v>
      </c>
      <c r="C24" s="2" t="s">
        <v>669</v>
      </c>
      <c r="D24" s="2" t="s">
        <v>670</v>
      </c>
      <c r="E24" s="2" t="s">
        <v>1565</v>
      </c>
      <c r="G24" s="2" t="s">
        <v>1589</v>
      </c>
      <c r="I24" s="2" t="s">
        <v>674</v>
      </c>
      <c r="J24" s="2" t="s">
        <v>685</v>
      </c>
      <c r="R24" t="s">
        <v>1590</v>
      </c>
      <c r="S24" s="2" t="s">
        <v>688</v>
      </c>
      <c r="T24" s="2" t="s">
        <v>1591</v>
      </c>
      <c r="U24" s="2" t="s">
        <v>1592</v>
      </c>
      <c r="V24" s="2" t="s">
        <v>1481</v>
      </c>
      <c r="W24" s="2" t="s">
        <v>1593</v>
      </c>
      <c r="X24" t="s">
        <v>1594</v>
      </c>
      <c r="Y24" t="s">
        <v>1595</v>
      </c>
      <c r="Z24" s="2" t="s">
        <v>1596</v>
      </c>
      <c r="AB24" s="9" t="str">
        <f t="shared" si="0"/>
        <v>PR/C.53(1996)2496</v>
      </c>
      <c r="AC24" s="9" t="str">
        <f t="shared" si="1"/>
        <v>T.Rauscher.1996</v>
      </c>
      <c r="AD24" s="18" t="str">
        <f>IF(COUNTIF(EXFOR!G$13:G$34,"*"&amp;AB24&amp;"*")&gt;0,"○",IF(COUNTIF(EXFOR!J$13:J$34,"*"&amp;W24&amp;"*"&amp;V24)&gt;0,"△","×"))</f>
        <v>×</v>
      </c>
    </row>
    <row r="25" spans="1:30" ht="12.75">
      <c r="A25" s="2" t="s">
        <v>1564</v>
      </c>
      <c r="B25" s="2" t="s">
        <v>668</v>
      </c>
      <c r="C25" s="2" t="s">
        <v>669</v>
      </c>
      <c r="D25" s="2" t="s">
        <v>670</v>
      </c>
      <c r="E25" s="2" t="s">
        <v>1565</v>
      </c>
      <c r="F25" s="2" t="s">
        <v>1597</v>
      </c>
      <c r="G25" s="2" t="s">
        <v>1598</v>
      </c>
      <c r="R25" t="s">
        <v>1599</v>
      </c>
      <c r="S25" s="2" t="s">
        <v>1495</v>
      </c>
      <c r="T25" s="2" t="s">
        <v>1600</v>
      </c>
      <c r="U25" s="2" t="s">
        <v>1601</v>
      </c>
      <c r="V25" s="2" t="s">
        <v>1488</v>
      </c>
      <c r="W25" s="2" t="s">
        <v>1602</v>
      </c>
      <c r="X25" t="s">
        <v>1603</v>
      </c>
      <c r="Y25" t="s">
        <v>327</v>
      </c>
      <c r="AB25" s="9" t="str">
        <f t="shared" si="0"/>
        <v>NIM/B.100(1995)141</v>
      </c>
      <c r="AC25" s="9" t="str">
        <f t="shared" si="1"/>
        <v>S.Rio.1995</v>
      </c>
      <c r="AD25" s="18" t="str">
        <f>IF(COUNTIF(EXFOR!G$13:G$34,"*"&amp;AB25&amp;"*")&gt;0,"○",IF(COUNTIF(EXFOR!J$13:J$34,"*"&amp;W25&amp;"*"&amp;V25)&gt;0,"△","×"))</f>
        <v>×</v>
      </c>
    </row>
    <row r="26" spans="1:30" ht="15">
      <c r="A26" s="2" t="s">
        <v>1564</v>
      </c>
      <c r="B26" s="2" t="s">
        <v>668</v>
      </c>
      <c r="C26" s="2" t="s">
        <v>669</v>
      </c>
      <c r="D26" s="2" t="s">
        <v>670</v>
      </c>
      <c r="E26" s="2" t="s">
        <v>1565</v>
      </c>
      <c r="F26" s="2" t="s">
        <v>328</v>
      </c>
      <c r="G26" s="2" t="s">
        <v>329</v>
      </c>
      <c r="H26" s="2" t="s">
        <v>684</v>
      </c>
      <c r="I26" s="2" t="s">
        <v>686</v>
      </c>
      <c r="J26" s="2" t="s">
        <v>686</v>
      </c>
      <c r="K26" s="2" t="s">
        <v>686</v>
      </c>
      <c r="R26" t="s">
        <v>330</v>
      </c>
      <c r="S26" t="s">
        <v>331</v>
      </c>
      <c r="U26" s="2" t="s">
        <v>332</v>
      </c>
      <c r="V26" s="2" t="s">
        <v>333</v>
      </c>
      <c r="W26" s="2" t="s">
        <v>334</v>
      </c>
      <c r="X26" t="s">
        <v>335</v>
      </c>
      <c r="Y26" t="s">
        <v>336</v>
      </c>
      <c r="AB26" s="9" t="str">
        <f t="shared" si="0"/>
        <v>Proc.2nd Intern.Symposium on Nuclear Astrophysics, Nuclei in the Cosmos, Karlsruhe, Germany, 6-10 July, 1992, F.Kappeler, K.Wisshak, Eds., IOP Publishing Ltd., Bristol, England,.(1993)175</v>
      </c>
      <c r="AC26" s="9" t="str">
        <f t="shared" si="1"/>
        <v>F.Knape.1993</v>
      </c>
      <c r="AD26" s="18" t="str">
        <f>IF(COUNTIF(EXFOR!G$13:G$34,"*"&amp;AB26&amp;"*")&gt;0,"○",IF(COUNTIF(EXFOR!J$13:J$34,"*"&amp;W26&amp;"*"&amp;V26)&gt;0,"△","×"))</f>
        <v>×</v>
      </c>
    </row>
    <row r="27" spans="1:30" ht="15">
      <c r="A27" s="2" t="s">
        <v>1564</v>
      </c>
      <c r="B27" s="2" t="s">
        <v>668</v>
      </c>
      <c r="C27" s="2" t="s">
        <v>669</v>
      </c>
      <c r="D27" s="2" t="s">
        <v>670</v>
      </c>
      <c r="E27" s="2" t="s">
        <v>1565</v>
      </c>
      <c r="F27" s="2" t="s">
        <v>892</v>
      </c>
      <c r="G27" s="2" t="s">
        <v>893</v>
      </c>
      <c r="I27" s="2" t="s">
        <v>686</v>
      </c>
      <c r="R27" t="s">
        <v>894</v>
      </c>
      <c r="S27" t="s">
        <v>895</v>
      </c>
      <c r="U27" s="2" t="s">
        <v>896</v>
      </c>
      <c r="V27" s="2" t="s">
        <v>333</v>
      </c>
      <c r="W27" s="2" t="s">
        <v>897</v>
      </c>
      <c r="X27" t="s">
        <v>898</v>
      </c>
      <c r="Y27" t="s">
        <v>899</v>
      </c>
      <c r="AB27" s="9" t="str">
        <f t="shared" si="0"/>
        <v>ATOMKI 1992 Ann.Rept..(1993)7</v>
      </c>
      <c r="AC27" s="9" t="str">
        <f t="shared" si="1"/>
        <v>C.Angulo.1993</v>
      </c>
      <c r="AD27" s="18" t="str">
        <f>IF(COUNTIF(EXFOR!G$13:G$34,"*"&amp;AB27&amp;"*")&gt;0,"○",IF(COUNTIF(EXFOR!J$13:J$34,"*"&amp;W27&amp;"*"&amp;V27)&gt;0,"△","×"))</f>
        <v>△</v>
      </c>
    </row>
    <row r="28" spans="1:30" ht="15">
      <c r="A28" s="2" t="s">
        <v>1564</v>
      </c>
      <c r="B28" s="2" t="s">
        <v>668</v>
      </c>
      <c r="C28" s="2" t="s">
        <v>669</v>
      </c>
      <c r="D28" s="2" t="s">
        <v>670</v>
      </c>
      <c r="E28" s="2" t="s">
        <v>1565</v>
      </c>
      <c r="F28" s="2" t="s">
        <v>900</v>
      </c>
      <c r="G28" s="2" t="s">
        <v>901</v>
      </c>
      <c r="H28" s="2" t="s">
        <v>686</v>
      </c>
      <c r="I28" s="2" t="s">
        <v>686</v>
      </c>
      <c r="R28" t="s">
        <v>902</v>
      </c>
      <c r="S28" s="2" t="s">
        <v>903</v>
      </c>
      <c r="T28" s="2" t="s">
        <v>904</v>
      </c>
      <c r="U28" s="2" t="s">
        <v>905</v>
      </c>
      <c r="V28" s="2" t="s">
        <v>333</v>
      </c>
      <c r="W28" s="2" t="s">
        <v>897</v>
      </c>
      <c r="X28" t="s">
        <v>906</v>
      </c>
      <c r="Y28" t="s">
        <v>907</v>
      </c>
      <c r="AB28" s="9" t="str">
        <f t="shared" si="0"/>
        <v>ZP/A.345(1993)333</v>
      </c>
      <c r="AC28" s="9" t="str">
        <f t="shared" si="1"/>
        <v>C.Angulo.1993</v>
      </c>
      <c r="AD28" s="18" t="str">
        <f>IF(COUNTIF(EXFOR!G$13:G$34,"*"&amp;AB28&amp;"*")&gt;0,"○",IF(COUNTIF(EXFOR!J$13:J$34,"*"&amp;W28&amp;"*"&amp;V28)&gt;0,"△","×"))</f>
        <v>○</v>
      </c>
    </row>
    <row r="29" spans="1:30" ht="15" customHeight="1">
      <c r="A29" s="2" t="s">
        <v>1564</v>
      </c>
      <c r="B29" s="2" t="s">
        <v>668</v>
      </c>
      <c r="C29" s="2" t="s">
        <v>669</v>
      </c>
      <c r="D29" s="2" t="s">
        <v>670</v>
      </c>
      <c r="E29" s="2" t="s">
        <v>1565</v>
      </c>
      <c r="F29" s="2" t="s">
        <v>908</v>
      </c>
      <c r="G29" s="2" t="s">
        <v>893</v>
      </c>
      <c r="I29" s="2" t="s">
        <v>685</v>
      </c>
      <c r="R29" t="s">
        <v>909</v>
      </c>
      <c r="S29" s="2" t="s">
        <v>903</v>
      </c>
      <c r="T29" s="2" t="s">
        <v>904</v>
      </c>
      <c r="U29" s="2" t="s">
        <v>1480</v>
      </c>
      <c r="V29">
        <v>1993</v>
      </c>
      <c r="W29" s="2" t="s">
        <v>897</v>
      </c>
      <c r="X29" t="s">
        <v>910</v>
      </c>
      <c r="Y29" t="s">
        <v>899</v>
      </c>
      <c r="AB29" s="9" t="str">
        <f t="shared" si="0"/>
        <v>ZP/A.345(1993)231</v>
      </c>
      <c r="AC29" s="9" t="str">
        <f t="shared" si="1"/>
        <v>C.Angulo.1993</v>
      </c>
      <c r="AD29" s="18" t="str">
        <f>IF(COUNTIF(EXFOR!G$13:G$34,"*"&amp;AB29&amp;"*")&gt;0,"○",IF(COUNTIF(EXFOR!J$13:J$34,"*"&amp;W29&amp;"*"&amp;V29)&gt;0,"△","×"))</f>
        <v>○</v>
      </c>
    </row>
    <row r="30" spans="1:30" ht="15" customHeight="1">
      <c r="A30" s="2" t="s">
        <v>1564</v>
      </c>
      <c r="B30" s="2" t="s">
        <v>668</v>
      </c>
      <c r="C30" s="2" t="s">
        <v>669</v>
      </c>
      <c r="D30" s="2" t="s">
        <v>670</v>
      </c>
      <c r="E30" s="2" t="s">
        <v>1565</v>
      </c>
      <c r="F30" s="2" t="s">
        <v>911</v>
      </c>
      <c r="R30" t="s">
        <v>912</v>
      </c>
      <c r="S30" s="2" t="s">
        <v>1557</v>
      </c>
      <c r="T30" s="2" t="s">
        <v>913</v>
      </c>
      <c r="U30" s="2" t="s">
        <v>914</v>
      </c>
      <c r="V30" s="2" t="s">
        <v>915</v>
      </c>
      <c r="W30" s="2" t="s">
        <v>916</v>
      </c>
      <c r="X30" t="s">
        <v>917</v>
      </c>
      <c r="Y30" t="s">
        <v>918</v>
      </c>
      <c r="AA30" s="2" t="s">
        <v>919</v>
      </c>
      <c r="AB30" s="9" t="str">
        <f t="shared" si="0"/>
        <v>NP/A.541(1992)193</v>
      </c>
      <c r="AC30" s="9" t="str">
        <f t="shared" si="1"/>
        <v>E.Kwasniewicz.1992</v>
      </c>
      <c r="AD30" s="18" t="str">
        <f>IF(COUNTIF(EXFOR!G$13:G$34,"*"&amp;AB30&amp;"*")&gt;0,"○",IF(COUNTIF(EXFOR!J$13:J$34,"*"&amp;W30&amp;"*"&amp;V30)&gt;0,"△","×"))</f>
        <v>×</v>
      </c>
    </row>
    <row r="31" spans="1:30" ht="15">
      <c r="A31" s="2" t="s">
        <v>1564</v>
      </c>
      <c r="B31" s="2" t="s">
        <v>668</v>
      </c>
      <c r="C31" s="2" t="s">
        <v>669</v>
      </c>
      <c r="D31" s="2" t="s">
        <v>670</v>
      </c>
      <c r="E31" s="2" t="s">
        <v>1565</v>
      </c>
      <c r="F31" s="2" t="s">
        <v>329</v>
      </c>
      <c r="G31" s="2" t="s">
        <v>920</v>
      </c>
      <c r="H31" s="2" t="s">
        <v>921</v>
      </c>
      <c r="I31" s="2" t="s">
        <v>685</v>
      </c>
      <c r="J31" s="2" t="s">
        <v>685</v>
      </c>
      <c r="R31" t="s">
        <v>922</v>
      </c>
      <c r="S31" s="2" t="s">
        <v>1557</v>
      </c>
      <c r="T31" s="2" t="s">
        <v>923</v>
      </c>
      <c r="U31" s="2" t="s">
        <v>924</v>
      </c>
      <c r="V31" s="2" t="s">
        <v>925</v>
      </c>
      <c r="W31" s="2" t="s">
        <v>926</v>
      </c>
      <c r="X31" t="s">
        <v>927</v>
      </c>
      <c r="Y31" t="s">
        <v>928</v>
      </c>
      <c r="AB31" s="9" t="str">
        <f t="shared" si="0"/>
        <v>NP/A.533(1991)321</v>
      </c>
      <c r="AC31" s="9" t="str">
        <f t="shared" si="1"/>
        <v>M.Youn.1991</v>
      </c>
      <c r="AD31" s="18" t="str">
        <f>IF(COUNTIF(EXFOR!G$13:G$34,"*"&amp;AB31&amp;"*")&gt;0,"○",IF(COUNTIF(EXFOR!J$13:J$34,"*"&amp;W31&amp;"*"&amp;V31)&gt;0,"△","×"))</f>
        <v>○</v>
      </c>
    </row>
    <row r="32" spans="1:30" ht="12.75">
      <c r="A32" s="2" t="s">
        <v>1564</v>
      </c>
      <c r="B32" s="2" t="s">
        <v>668</v>
      </c>
      <c r="C32" s="2" t="s">
        <v>669</v>
      </c>
      <c r="D32" s="2" t="s">
        <v>670</v>
      </c>
      <c r="E32" s="2" t="s">
        <v>1565</v>
      </c>
      <c r="F32" s="2" t="s">
        <v>1598</v>
      </c>
      <c r="G32" s="2" t="s">
        <v>929</v>
      </c>
      <c r="R32" t="s">
        <v>930</v>
      </c>
      <c r="S32" s="2" t="s">
        <v>1495</v>
      </c>
      <c r="T32" s="2" t="s">
        <v>931</v>
      </c>
      <c r="U32" s="2" t="s">
        <v>932</v>
      </c>
      <c r="V32" s="2" t="s">
        <v>933</v>
      </c>
      <c r="W32" s="2" t="s">
        <v>934</v>
      </c>
      <c r="X32" t="s">
        <v>935</v>
      </c>
      <c r="Y32" t="s">
        <v>936</v>
      </c>
      <c r="AB32" s="9" t="str">
        <f t="shared" si="0"/>
        <v>NIM/B.47(1990)133</v>
      </c>
      <c r="AC32" s="9" t="str">
        <f t="shared" si="1"/>
        <v>C.Boni.1990</v>
      </c>
      <c r="AD32" s="18" t="str">
        <f>IF(COUNTIF(EXFOR!G$13:G$34,"*"&amp;AB32&amp;"*")&gt;0,"○",IF(COUNTIF(EXFOR!J$13:J$34,"*"&amp;W32&amp;"*"&amp;V32)&gt;0,"△","×"))</f>
        <v>×</v>
      </c>
    </row>
    <row r="33" spans="1:30" ht="15">
      <c r="A33" s="2" t="s">
        <v>1564</v>
      </c>
      <c r="B33" s="2" t="s">
        <v>668</v>
      </c>
      <c r="C33" s="2" t="s">
        <v>669</v>
      </c>
      <c r="D33" s="2" t="s">
        <v>670</v>
      </c>
      <c r="E33" s="2" t="s">
        <v>1565</v>
      </c>
      <c r="F33" s="2" t="s">
        <v>1511</v>
      </c>
      <c r="G33" s="2" t="s">
        <v>937</v>
      </c>
      <c r="H33" s="2" t="s">
        <v>684</v>
      </c>
      <c r="R33" t="s">
        <v>938</v>
      </c>
      <c r="S33" t="s">
        <v>939</v>
      </c>
      <c r="U33" s="2" t="s">
        <v>940</v>
      </c>
      <c r="V33" s="2" t="s">
        <v>941</v>
      </c>
      <c r="W33" s="2" t="s">
        <v>942</v>
      </c>
      <c r="X33" t="s">
        <v>943</v>
      </c>
      <c r="Y33" t="s">
        <v>944</v>
      </c>
      <c r="AB33" s="9" t="str">
        <f t="shared" si="0"/>
        <v>Program and Theses, Proc.38th Ann.Conf.Nucl.Spectrosc.Struct.At.Nuclei, Baku,.(1988)299</v>
      </c>
      <c r="AC33" s="9" t="str">
        <f t="shared" si="1"/>
        <v>S.N.Abramovich.1988</v>
      </c>
      <c r="AD33" s="18" t="str">
        <f>IF(COUNTIF(EXFOR!G$13:G$34,"*"&amp;AB33&amp;"*")&gt;0,"○",IF(COUNTIF(EXFOR!J$13:J$34,"*"&amp;W33&amp;"*"&amp;V33)&gt;0,"△","×"))</f>
        <v>×</v>
      </c>
    </row>
    <row r="34" spans="1:30" ht="15">
      <c r="A34" s="2" t="s">
        <v>1564</v>
      </c>
      <c r="B34" s="2" t="s">
        <v>668</v>
      </c>
      <c r="C34" s="2" t="s">
        <v>669</v>
      </c>
      <c r="D34" s="2" t="s">
        <v>670</v>
      </c>
      <c r="E34" s="2" t="s">
        <v>1565</v>
      </c>
      <c r="F34" s="2" t="s">
        <v>945</v>
      </c>
      <c r="G34" s="2" t="s">
        <v>911</v>
      </c>
      <c r="H34" s="2" t="s">
        <v>684</v>
      </c>
      <c r="I34" s="2" t="s">
        <v>685</v>
      </c>
      <c r="R34" t="s">
        <v>946</v>
      </c>
      <c r="S34" s="2" t="s">
        <v>1557</v>
      </c>
      <c r="T34" s="2" t="s">
        <v>947</v>
      </c>
      <c r="U34" s="2" t="s">
        <v>948</v>
      </c>
      <c r="V34" s="2" t="s">
        <v>949</v>
      </c>
      <c r="W34" s="2" t="s">
        <v>950</v>
      </c>
      <c r="X34" t="s">
        <v>951</v>
      </c>
      <c r="Y34" t="s">
        <v>952</v>
      </c>
      <c r="AB34" s="9" t="str">
        <f t="shared" si="0"/>
        <v>NP/A.456(1986)253</v>
      </c>
      <c r="AC34" s="9" t="str">
        <f t="shared" si="1"/>
        <v>H.J.Hauser.1986</v>
      </c>
      <c r="AD34" s="18" t="str">
        <f>IF(COUNTIF(EXFOR!G$13:G$34,"*"&amp;AB34&amp;"*")&gt;0,"○",IF(COUNTIF(EXFOR!J$13:J$34,"*"&amp;W34&amp;"*"&amp;V34)&gt;0,"△","×"))</f>
        <v>×</v>
      </c>
    </row>
    <row r="35" spans="1:30" ht="14.25" customHeight="1">
      <c r="A35" s="2" t="s">
        <v>1564</v>
      </c>
      <c r="B35" s="2" t="s">
        <v>668</v>
      </c>
      <c r="C35" s="2" t="s">
        <v>669</v>
      </c>
      <c r="D35" s="2" t="s">
        <v>670</v>
      </c>
      <c r="E35" s="2" t="s">
        <v>1565</v>
      </c>
      <c r="F35" s="2" t="s">
        <v>953</v>
      </c>
      <c r="G35" s="2" t="s">
        <v>954</v>
      </c>
      <c r="L35" s="2" t="s">
        <v>686</v>
      </c>
      <c r="R35" t="s">
        <v>955</v>
      </c>
      <c r="S35" s="2" t="s">
        <v>956</v>
      </c>
      <c r="T35" s="2" t="s">
        <v>957</v>
      </c>
      <c r="U35" s="2" t="s">
        <v>958</v>
      </c>
      <c r="V35" s="2" t="s">
        <v>959</v>
      </c>
      <c r="W35" s="2" t="s">
        <v>960</v>
      </c>
      <c r="X35" t="s">
        <v>961</v>
      </c>
      <c r="Y35" t="s">
        <v>962</v>
      </c>
      <c r="AB35" s="9" t="str">
        <f t="shared" si="0"/>
        <v>JRN.89(1985)123</v>
      </c>
      <c r="AC35" s="9" t="str">
        <f t="shared" si="1"/>
        <v>A.Z.Kiss.1985</v>
      </c>
      <c r="AD35" s="18" t="str">
        <f>IF(COUNTIF(EXFOR!G$13:G$34,"*"&amp;AB35&amp;"*")&gt;0,"○",IF(COUNTIF(EXFOR!J$13:J$34,"*"&amp;W35&amp;"*"&amp;V35)&gt;0,"△","×"))</f>
        <v>×</v>
      </c>
    </row>
    <row r="36" spans="1:30" ht="14.25" customHeight="1">
      <c r="A36" s="2" t="s">
        <v>1564</v>
      </c>
      <c r="B36" s="2" t="s">
        <v>668</v>
      </c>
      <c r="C36" s="2" t="s">
        <v>669</v>
      </c>
      <c r="D36" s="2" t="s">
        <v>670</v>
      </c>
      <c r="E36" s="2" t="s">
        <v>1565</v>
      </c>
      <c r="F36" s="2" t="s">
        <v>1511</v>
      </c>
      <c r="H36" s="2" t="s">
        <v>684</v>
      </c>
      <c r="J36" s="2" t="s">
        <v>685</v>
      </c>
      <c r="L36" s="2" t="s">
        <v>686</v>
      </c>
      <c r="R36" t="s">
        <v>963</v>
      </c>
      <c r="S36" s="2" t="s">
        <v>964</v>
      </c>
      <c r="T36" s="2" t="s">
        <v>1529</v>
      </c>
      <c r="U36" s="2" t="s">
        <v>965</v>
      </c>
      <c r="V36" s="2" t="s">
        <v>966</v>
      </c>
      <c r="W36" s="2" t="s">
        <v>967</v>
      </c>
      <c r="X36" t="s">
        <v>968</v>
      </c>
      <c r="Y36" t="s">
        <v>969</v>
      </c>
      <c r="AA36" s="2" t="s">
        <v>919</v>
      </c>
      <c r="AB36" s="9" t="str">
        <f t="shared" si="0"/>
        <v>CJP.62(1984)1139</v>
      </c>
      <c r="AC36" s="9" t="str">
        <f t="shared" si="1"/>
        <v>H.C.Evans.1984</v>
      </c>
      <c r="AD36" s="18" t="str">
        <f>IF(COUNTIF(EXFOR!G$13:G$34,"*"&amp;AB36&amp;"*")&gt;0,"○",IF(COUNTIF(EXFOR!J$13:J$34,"*"&amp;W36&amp;"*"&amp;V36)&gt;0,"△","×"))</f>
        <v>×</v>
      </c>
    </row>
    <row r="37" spans="1:30" ht="15">
      <c r="A37" s="2" t="s">
        <v>1564</v>
      </c>
      <c r="B37" s="2" t="s">
        <v>668</v>
      </c>
      <c r="C37" s="2" t="s">
        <v>669</v>
      </c>
      <c r="D37" s="2" t="s">
        <v>670</v>
      </c>
      <c r="E37" s="2" t="s">
        <v>1565</v>
      </c>
      <c r="F37" s="2" t="s">
        <v>945</v>
      </c>
      <c r="G37" s="2" t="s">
        <v>911</v>
      </c>
      <c r="H37" s="2" t="s">
        <v>684</v>
      </c>
      <c r="R37" t="s">
        <v>970</v>
      </c>
      <c r="S37" t="s">
        <v>971</v>
      </c>
      <c r="U37" s="2" t="s">
        <v>896</v>
      </c>
      <c r="V37" s="2" t="s">
        <v>1506</v>
      </c>
      <c r="W37" s="2" t="s">
        <v>972</v>
      </c>
      <c r="X37" t="s">
        <v>973</v>
      </c>
      <c r="Y37" t="s">
        <v>974</v>
      </c>
      <c r="AB37" s="9" t="str">
        <f t="shared" si="0"/>
        <v>JUL-Spez-202.(1983)7</v>
      </c>
      <c r="AC37" s="9" t="str">
        <f t="shared" si="1"/>
        <v>M.Walz.1983</v>
      </c>
      <c r="AD37" s="18" t="str">
        <f>IF(COUNTIF(EXFOR!G$13:G$34,"*"&amp;AB37&amp;"*")&gt;0,"○",IF(COUNTIF(EXFOR!J$13:J$34,"*"&amp;W37&amp;"*"&amp;V37)&gt;0,"△","×"))</f>
        <v>×</v>
      </c>
    </row>
    <row r="38" spans="1:30" ht="13.5" customHeight="1">
      <c r="A38" s="2" t="s">
        <v>1564</v>
      </c>
      <c r="B38" s="2" t="s">
        <v>668</v>
      </c>
      <c r="C38" s="2" t="s">
        <v>669</v>
      </c>
      <c r="D38" s="2" t="s">
        <v>670</v>
      </c>
      <c r="E38" s="2" t="s">
        <v>1565</v>
      </c>
      <c r="F38" s="2" t="s">
        <v>975</v>
      </c>
      <c r="G38" s="2" t="s">
        <v>976</v>
      </c>
      <c r="H38" s="2" t="s">
        <v>686</v>
      </c>
      <c r="R38" t="s">
        <v>977</v>
      </c>
      <c r="S38" t="s">
        <v>978</v>
      </c>
      <c r="U38" s="2" t="s">
        <v>979</v>
      </c>
      <c r="V38" s="2" t="s">
        <v>1506</v>
      </c>
      <c r="W38" s="2" t="s">
        <v>980</v>
      </c>
      <c r="X38" t="s">
        <v>981</v>
      </c>
      <c r="Y38" t="s">
        <v>982</v>
      </c>
      <c r="AB38" s="9" t="str">
        <f t="shared" si="0"/>
        <v>Proc.Intern.Conf.Nucl.Data for Science and Technology, Geel, Belium, 1982, K.H.Bockhoff, Ed., Reidel Publ.Co., Dordrecht, Holland.(1983)956</v>
      </c>
      <c r="AC38" s="9" t="str">
        <f t="shared" si="1"/>
        <v>J.Szabo.1983</v>
      </c>
      <c r="AD38" s="18" t="str">
        <f>IF(COUNTIF(EXFOR!G$13:G$34,"*"&amp;AB38&amp;"*")&gt;0,"○",IF(COUNTIF(EXFOR!J$13:J$34,"*"&amp;W38&amp;"*"&amp;V38)&gt;0,"△","×"))</f>
        <v>×</v>
      </c>
    </row>
    <row r="39" spans="1:30" ht="13.5" customHeight="1">
      <c r="A39" s="2" t="s">
        <v>1564</v>
      </c>
      <c r="B39" s="2" t="s">
        <v>668</v>
      </c>
      <c r="C39" s="2" t="s">
        <v>669</v>
      </c>
      <c r="D39" s="2" t="s">
        <v>670</v>
      </c>
      <c r="E39" s="2" t="s">
        <v>1565</v>
      </c>
      <c r="F39" s="2" t="s">
        <v>983</v>
      </c>
      <c r="G39" s="2" t="s">
        <v>984</v>
      </c>
      <c r="H39" s="2" t="s">
        <v>684</v>
      </c>
      <c r="R39" t="s">
        <v>985</v>
      </c>
      <c r="S39" s="2" t="s">
        <v>688</v>
      </c>
      <c r="T39" s="2" t="s">
        <v>1496</v>
      </c>
      <c r="U39" s="2" t="s">
        <v>986</v>
      </c>
      <c r="V39" s="2" t="s">
        <v>1506</v>
      </c>
      <c r="W39" s="2" t="s">
        <v>987</v>
      </c>
      <c r="X39" t="s">
        <v>988</v>
      </c>
      <c r="Y39" t="s">
        <v>989</v>
      </c>
      <c r="AA39" s="2" t="s">
        <v>919</v>
      </c>
      <c r="AB39" s="9" t="str">
        <f t="shared" si="0"/>
        <v>PR/C.28(1983)875</v>
      </c>
      <c r="AC39" s="9" t="str">
        <f t="shared" si="1"/>
        <v>T.R.Donoghue.1983</v>
      </c>
      <c r="AD39" s="18" t="str">
        <f>IF(COUNTIF(EXFOR!G$13:G$34,"*"&amp;AB39&amp;"*")&gt;0,"○",IF(COUNTIF(EXFOR!J$13:J$34,"*"&amp;W39&amp;"*"&amp;V39)&gt;0,"△","×"))</f>
        <v>×</v>
      </c>
    </row>
    <row r="40" spans="1:30" ht="12.75">
      <c r="A40" s="2" t="s">
        <v>1564</v>
      </c>
      <c r="B40" s="2" t="s">
        <v>668</v>
      </c>
      <c r="C40" s="2" t="s">
        <v>669</v>
      </c>
      <c r="D40" s="2" t="s">
        <v>670</v>
      </c>
      <c r="E40" s="2" t="s">
        <v>1565</v>
      </c>
      <c r="F40" s="2" t="s">
        <v>990</v>
      </c>
      <c r="G40" s="2" t="s">
        <v>911</v>
      </c>
      <c r="H40" s="2" t="s">
        <v>684</v>
      </c>
      <c r="R40" t="s">
        <v>991</v>
      </c>
      <c r="S40" t="s">
        <v>992</v>
      </c>
      <c r="U40" s="2" t="s">
        <v>1576</v>
      </c>
      <c r="V40" s="2" t="s">
        <v>993</v>
      </c>
      <c r="W40" s="2" t="s">
        <v>994</v>
      </c>
      <c r="X40" t="s">
        <v>995</v>
      </c>
      <c r="Y40" t="s">
        <v>996</v>
      </c>
      <c r="AB40" s="9" t="str">
        <f t="shared" si="0"/>
        <v>JUL-Spez-72.(1980)12</v>
      </c>
      <c r="AC40" s="9" t="str">
        <f t="shared" si="1"/>
        <v>F.Weng.1980</v>
      </c>
      <c r="AD40" s="18" t="str">
        <f>IF(COUNTIF(EXFOR!G$13:G$34,"*"&amp;AB40&amp;"*")&gt;0,"○",IF(COUNTIF(EXFOR!J$13:J$34,"*"&amp;W40&amp;"*"&amp;V40)&gt;0,"△","×"))</f>
        <v>×</v>
      </c>
    </row>
    <row r="41" spans="1:30" ht="12.75">
      <c r="A41" s="2" t="s">
        <v>1564</v>
      </c>
      <c r="B41" s="2" t="s">
        <v>668</v>
      </c>
      <c r="C41" s="2" t="s">
        <v>669</v>
      </c>
      <c r="D41" s="2" t="s">
        <v>670</v>
      </c>
      <c r="E41" s="2" t="s">
        <v>1565</v>
      </c>
      <c r="F41" s="2" t="s">
        <v>953</v>
      </c>
      <c r="L41" s="2" t="s">
        <v>686</v>
      </c>
      <c r="R41" t="s">
        <v>997</v>
      </c>
      <c r="S41" s="2" t="s">
        <v>998</v>
      </c>
      <c r="T41" s="2" t="s">
        <v>999</v>
      </c>
      <c r="U41" s="2" t="s">
        <v>1000</v>
      </c>
      <c r="V41" s="2" t="s">
        <v>993</v>
      </c>
      <c r="W41" s="2" t="s">
        <v>1001</v>
      </c>
      <c r="X41" t="s">
        <v>1002</v>
      </c>
      <c r="Y41" t="s">
        <v>1003</v>
      </c>
      <c r="AB41" s="9" t="str">
        <f t="shared" si="0"/>
        <v>RRL.44(1980)201</v>
      </c>
      <c r="AC41" s="9" t="str">
        <f t="shared" si="1"/>
        <v>R.Hanninen.1980</v>
      </c>
      <c r="AD41" s="18" t="str">
        <f>IF(COUNTIF(EXFOR!G$13:G$34,"*"&amp;AB41&amp;"*")&gt;0,"○",IF(COUNTIF(EXFOR!J$13:J$34,"*"&amp;W41&amp;"*"&amp;V41)&gt;0,"△","×"))</f>
        <v>×</v>
      </c>
    </row>
    <row r="42" spans="1:30" ht="15">
      <c r="A42" s="2" t="s">
        <v>1564</v>
      </c>
      <c r="B42" s="2" t="s">
        <v>668</v>
      </c>
      <c r="C42" s="2" t="s">
        <v>669</v>
      </c>
      <c r="D42" s="2" t="s">
        <v>670</v>
      </c>
      <c r="E42" s="2" t="s">
        <v>1565</v>
      </c>
      <c r="F42" s="2" t="s">
        <v>1004</v>
      </c>
      <c r="G42" s="2" t="s">
        <v>1573</v>
      </c>
      <c r="L42" s="2" t="s">
        <v>686</v>
      </c>
      <c r="R42" t="s">
        <v>1005</v>
      </c>
      <c r="S42" s="2" t="s">
        <v>688</v>
      </c>
      <c r="T42" s="2" t="s">
        <v>1536</v>
      </c>
      <c r="U42" s="2" t="s">
        <v>1006</v>
      </c>
      <c r="V42" s="2" t="s">
        <v>1538</v>
      </c>
      <c r="W42" s="2" t="s">
        <v>1007</v>
      </c>
      <c r="X42" t="s">
        <v>1008</v>
      </c>
      <c r="Y42" t="s">
        <v>1009</v>
      </c>
      <c r="AB42" s="9" t="str">
        <f t="shared" si="0"/>
        <v>PR/C.20(1979)1583</v>
      </c>
      <c r="AC42" s="9" t="str">
        <f t="shared" si="1"/>
        <v>Y.Rihet.1979</v>
      </c>
      <c r="AD42" s="18" t="str">
        <f>IF(COUNTIF(EXFOR!G$13:G$34,"*"&amp;AB42&amp;"*")&gt;0,"○",IF(COUNTIF(EXFOR!J$13:J$34,"*"&amp;W42&amp;"*"&amp;V42)&gt;0,"△","×"))</f>
        <v>○</v>
      </c>
    </row>
    <row r="43" spans="1:30" ht="12.75">
      <c r="A43" s="2" t="s">
        <v>1564</v>
      </c>
      <c r="B43" s="2" t="s">
        <v>668</v>
      </c>
      <c r="C43" s="2" t="s">
        <v>669</v>
      </c>
      <c r="D43" s="2" t="s">
        <v>670</v>
      </c>
      <c r="E43" s="2" t="s">
        <v>1565</v>
      </c>
      <c r="F43" s="2" t="s">
        <v>1010</v>
      </c>
      <c r="G43" s="2" t="s">
        <v>1011</v>
      </c>
      <c r="H43" s="2" t="s">
        <v>686</v>
      </c>
      <c r="R43" t="s">
        <v>1012</v>
      </c>
      <c r="S43" t="s">
        <v>1013</v>
      </c>
      <c r="AA43" s="2" t="s">
        <v>1553</v>
      </c>
      <c r="AB43" s="9" t="str">
        <f t="shared" si="0"/>
        <v>THESIS DABBB 38 5455,Griggs.</v>
      </c>
      <c r="AC43" s="9" t="str">
        <f t="shared" si="1"/>
        <v>.</v>
      </c>
      <c r="AD43" s="18" t="str">
        <f>IF(COUNTIF(EXFOR!G$13:G$34,"*"&amp;AB43&amp;"*")&gt;0,"○",IF(COUNTIF(EXFOR!J$13:J$34,"*"&amp;W43&amp;"*"&amp;V43)&gt;0,"△","×"))</f>
        <v>△</v>
      </c>
    </row>
    <row r="44" spans="1:30" ht="12.75">
      <c r="A44" s="2" t="s">
        <v>1564</v>
      </c>
      <c r="B44" s="2" t="s">
        <v>668</v>
      </c>
      <c r="C44" s="2" t="s">
        <v>669</v>
      </c>
      <c r="D44" s="2" t="s">
        <v>670</v>
      </c>
      <c r="E44" s="2" t="s">
        <v>1565</v>
      </c>
      <c r="F44" s="2" t="s">
        <v>1014</v>
      </c>
      <c r="H44" s="2" t="s">
        <v>686</v>
      </c>
      <c r="R44" t="s">
        <v>1015</v>
      </c>
      <c r="S44" t="s">
        <v>1016</v>
      </c>
      <c r="T44" s="2" t="s">
        <v>1017</v>
      </c>
      <c r="U44" s="2" t="s">
        <v>1018</v>
      </c>
      <c r="V44" s="2" t="s">
        <v>1019</v>
      </c>
      <c r="W44" s="2" t="s">
        <v>1020</v>
      </c>
      <c r="X44" t="s">
        <v>1021</v>
      </c>
      <c r="Y44" t="s">
        <v>1022</v>
      </c>
      <c r="AA44" s="2" t="s">
        <v>1023</v>
      </c>
      <c r="AB44" s="9" t="str">
        <f t="shared" si="0"/>
        <v>YF.25(1977)3</v>
      </c>
      <c r="AC44" s="9" t="str">
        <f t="shared" si="1"/>
        <v>V.V.Avdeychikov.1977</v>
      </c>
      <c r="AD44" s="18" t="str">
        <f>IF(COUNTIF(EXFOR!G$13:G$34,"*"&amp;AB44&amp;"*")&gt;0,"○",IF(COUNTIF(EXFOR!J$13:J$34,"*"&amp;W44&amp;"*"&amp;V44)&gt;0,"△","×"))</f>
        <v>×</v>
      </c>
    </row>
    <row r="45" spans="1:30" ht="12.75">
      <c r="A45" s="2" t="s">
        <v>1564</v>
      </c>
      <c r="B45" s="2" t="s">
        <v>668</v>
      </c>
      <c r="C45" s="2" t="s">
        <v>669</v>
      </c>
      <c r="D45" s="2" t="s">
        <v>670</v>
      </c>
      <c r="E45" s="2" t="s">
        <v>1565</v>
      </c>
      <c r="F45" s="2" t="s">
        <v>1014</v>
      </c>
      <c r="H45" s="2" t="s">
        <v>686</v>
      </c>
      <c r="R45" t="s">
        <v>1015</v>
      </c>
      <c r="S45" t="s">
        <v>1024</v>
      </c>
      <c r="T45" s="2" t="s">
        <v>1017</v>
      </c>
      <c r="U45" s="2" t="s">
        <v>1530</v>
      </c>
      <c r="V45" s="2" t="s">
        <v>1019</v>
      </c>
      <c r="W45" s="2" t="s">
        <v>1020</v>
      </c>
      <c r="X45" t="s">
        <v>1021</v>
      </c>
      <c r="Y45" t="s">
        <v>1022</v>
      </c>
      <c r="AA45" s="2" t="s">
        <v>1023</v>
      </c>
      <c r="AB45" s="9" t="str">
        <f t="shared" si="0"/>
        <v>SNP.25(1977)1</v>
      </c>
      <c r="AC45" s="9" t="str">
        <f t="shared" si="1"/>
        <v>V.V.Avdeychikov.1977</v>
      </c>
      <c r="AD45" s="18" t="str">
        <f>IF(COUNTIF(EXFOR!G$13:G$34,"*"&amp;AB45&amp;"*")&gt;0,"○",IF(COUNTIF(EXFOR!J$13:J$34,"*"&amp;W45&amp;"*"&amp;V45)&gt;0,"△","×"))</f>
        <v>×</v>
      </c>
    </row>
    <row r="46" spans="1:30" ht="14.25" customHeight="1">
      <c r="A46" s="2" t="s">
        <v>1564</v>
      </c>
      <c r="B46" s="2" t="s">
        <v>668</v>
      </c>
      <c r="C46" s="2" t="s">
        <v>669</v>
      </c>
      <c r="D46" s="2" t="s">
        <v>670</v>
      </c>
      <c r="E46" s="2" t="s">
        <v>1565</v>
      </c>
      <c r="F46" s="2" t="s">
        <v>1025</v>
      </c>
      <c r="G46" s="2" t="s">
        <v>911</v>
      </c>
      <c r="H46" s="2" t="s">
        <v>684</v>
      </c>
      <c r="R46" t="s">
        <v>1026</v>
      </c>
      <c r="S46" t="s">
        <v>148</v>
      </c>
      <c r="AA46" s="2" t="s">
        <v>1553</v>
      </c>
      <c r="AB46" s="9" t="str">
        <f t="shared" si="0"/>
        <v>REPT KFA 1975 Ann,P28,Rohwer.</v>
      </c>
      <c r="AC46" s="9" t="str">
        <f t="shared" si="1"/>
        <v>.</v>
      </c>
      <c r="AD46" s="18" t="str">
        <f>IF(COUNTIF(EXFOR!G$13:G$34,"*"&amp;AB46&amp;"*")&gt;0,"○",IF(COUNTIF(EXFOR!J$13:J$34,"*"&amp;W46&amp;"*"&amp;V46)&gt;0,"△","×"))</f>
        <v>△</v>
      </c>
    </row>
    <row r="47" spans="1:30" ht="14.25" customHeight="1">
      <c r="A47" s="2" t="s">
        <v>1564</v>
      </c>
      <c r="B47" s="2" t="s">
        <v>668</v>
      </c>
      <c r="C47" s="2" t="s">
        <v>669</v>
      </c>
      <c r="D47" s="2" t="s">
        <v>670</v>
      </c>
      <c r="E47" s="2" t="s">
        <v>1565</v>
      </c>
      <c r="F47" s="2" t="s">
        <v>1010</v>
      </c>
      <c r="G47" s="2" t="s">
        <v>1011</v>
      </c>
      <c r="H47" s="2" t="s">
        <v>684</v>
      </c>
      <c r="R47" t="s">
        <v>149</v>
      </c>
      <c r="S47" s="2" t="s">
        <v>1513</v>
      </c>
      <c r="T47" s="2" t="s">
        <v>150</v>
      </c>
      <c r="U47" t="s">
        <v>151</v>
      </c>
      <c r="V47">
        <v>1976</v>
      </c>
      <c r="W47" s="2" t="s">
        <v>152</v>
      </c>
      <c r="X47" t="s">
        <v>153</v>
      </c>
      <c r="Y47" t="s">
        <v>154</v>
      </c>
      <c r="AB47" s="9" t="str">
        <f t="shared" si="0"/>
        <v>BAP.21(1976)No.4, 514, AF7</v>
      </c>
      <c r="AC47" s="9" t="str">
        <f t="shared" si="1"/>
        <v>D.R.Griggs.1976</v>
      </c>
      <c r="AD47" s="18" t="str">
        <f>IF(COUNTIF(EXFOR!G$13:G$34,"*"&amp;AB47&amp;"*")&gt;0,"○",IF(COUNTIF(EXFOR!J$13:J$34,"*"&amp;W47&amp;"*"&amp;V47)&gt;0,"△","×"))</f>
        <v>×</v>
      </c>
    </row>
    <row r="48" spans="1:30" ht="12.75">
      <c r="A48" s="2" t="s">
        <v>1564</v>
      </c>
      <c r="B48" s="2" t="s">
        <v>668</v>
      </c>
      <c r="C48" s="2" t="s">
        <v>669</v>
      </c>
      <c r="D48" s="2" t="s">
        <v>670</v>
      </c>
      <c r="E48" s="2" t="s">
        <v>1565</v>
      </c>
      <c r="F48" s="2" t="s">
        <v>1025</v>
      </c>
      <c r="G48" s="2" t="s">
        <v>911</v>
      </c>
      <c r="H48" s="2" t="s">
        <v>684</v>
      </c>
      <c r="R48" t="s">
        <v>155</v>
      </c>
      <c r="S48" t="s">
        <v>156</v>
      </c>
      <c r="AA48" s="2" t="s">
        <v>1553</v>
      </c>
      <c r="AB48" s="9" t="str">
        <f t="shared" si="0"/>
        <v>REPT KFA/IKP 10/75,P40.</v>
      </c>
      <c r="AC48" s="9" t="str">
        <f t="shared" si="1"/>
        <v>.</v>
      </c>
      <c r="AD48" s="18" t="str">
        <f>IF(COUNTIF(EXFOR!G$13:G$34,"*"&amp;AB48&amp;"*")&gt;0,"○",IF(COUNTIF(EXFOR!J$13:J$34,"*"&amp;W48&amp;"*"&amp;V48)&gt;0,"△","×"))</f>
        <v>△</v>
      </c>
    </row>
    <row r="49" spans="1:30" ht="12.75">
      <c r="A49" s="2" t="s">
        <v>1564</v>
      </c>
      <c r="B49" s="2" t="s">
        <v>668</v>
      </c>
      <c r="C49" s="2" t="s">
        <v>669</v>
      </c>
      <c r="D49" s="2" t="s">
        <v>670</v>
      </c>
      <c r="E49" s="2" t="s">
        <v>1565</v>
      </c>
      <c r="R49" t="s">
        <v>1542</v>
      </c>
      <c r="S49" t="s">
        <v>1543</v>
      </c>
      <c r="U49" s="2" t="s">
        <v>1544</v>
      </c>
      <c r="V49" s="2" t="s">
        <v>1545</v>
      </c>
      <c r="W49" s="2" t="s">
        <v>1546</v>
      </c>
      <c r="X49" t="s">
        <v>1547</v>
      </c>
      <c r="Y49" t="s">
        <v>1548</v>
      </c>
      <c r="AB49" s="9" t="str">
        <f t="shared" si="0"/>
        <v>COO-535-733.(1975)82</v>
      </c>
      <c r="AC49" s="9" t="str">
        <f t="shared" si="1"/>
        <v>N.A.Roughton.1975</v>
      </c>
      <c r="AD49" s="18" t="str">
        <f>IF(COUNTIF(EXFOR!G$13:G$34,"*"&amp;AB49&amp;"*")&gt;0,"○",IF(COUNTIF(EXFOR!J$13:J$34,"*"&amp;W49&amp;"*"&amp;V49)&gt;0,"△","×"))</f>
        <v>×</v>
      </c>
    </row>
    <row r="50" spans="1:30" ht="12.75">
      <c r="A50" s="2" t="s">
        <v>1564</v>
      </c>
      <c r="B50" s="2" t="s">
        <v>668</v>
      </c>
      <c r="C50" s="2" t="s">
        <v>669</v>
      </c>
      <c r="D50" s="2" t="s">
        <v>670</v>
      </c>
      <c r="E50" s="2" t="s">
        <v>1565</v>
      </c>
      <c r="F50" s="2" t="s">
        <v>157</v>
      </c>
      <c r="G50" s="2" t="s">
        <v>158</v>
      </c>
      <c r="R50" t="s">
        <v>1551</v>
      </c>
      <c r="S50" t="s">
        <v>1552</v>
      </c>
      <c r="AA50" s="2" t="s">
        <v>1553</v>
      </c>
      <c r="AB50" s="9" t="str">
        <f t="shared" si="0"/>
        <v>REPT COO-535-710 P98.</v>
      </c>
      <c r="AC50" s="9" t="str">
        <f t="shared" si="1"/>
        <v>.</v>
      </c>
      <c r="AD50" s="18" t="str">
        <f>IF(COUNTIF(EXFOR!G$13:G$34,"*"&amp;AB50&amp;"*")&gt;0,"○",IF(COUNTIF(EXFOR!J$13:J$34,"*"&amp;W50&amp;"*"&amp;V50)&gt;0,"△","×"))</f>
        <v>△</v>
      </c>
    </row>
    <row r="51" spans="1:30" ht="12.75">
      <c r="A51" s="2" t="s">
        <v>1564</v>
      </c>
      <c r="B51" s="2" t="s">
        <v>668</v>
      </c>
      <c r="C51" s="2" t="s">
        <v>669</v>
      </c>
      <c r="D51" s="2" t="s">
        <v>670</v>
      </c>
      <c r="E51" s="2" t="s">
        <v>1565</v>
      </c>
      <c r="H51" s="2" t="s">
        <v>684</v>
      </c>
      <c r="R51" t="s">
        <v>159</v>
      </c>
      <c r="S51" t="s">
        <v>160</v>
      </c>
      <c r="AA51" s="2" t="s">
        <v>1553</v>
      </c>
      <c r="AB51" s="9" t="str">
        <f t="shared" si="0"/>
        <v>REPT INDC(HUN)-11/L P5.</v>
      </c>
      <c r="AC51" s="9" t="str">
        <f t="shared" si="1"/>
        <v>.</v>
      </c>
      <c r="AD51" s="18" t="str">
        <f>IF(COUNTIF(EXFOR!G$13:G$34,"*"&amp;AB51&amp;"*")&gt;0,"○",IF(COUNTIF(EXFOR!J$13:J$34,"*"&amp;W51&amp;"*"&amp;V51)&gt;0,"△","×"))</f>
        <v>△</v>
      </c>
    </row>
    <row r="52" spans="1:30" ht="15">
      <c r="A52" s="2" t="s">
        <v>1564</v>
      </c>
      <c r="B52" s="2" t="s">
        <v>668</v>
      </c>
      <c r="C52" s="2" t="s">
        <v>669</v>
      </c>
      <c r="D52" s="2" t="s">
        <v>670</v>
      </c>
      <c r="E52" s="2" t="s">
        <v>1565</v>
      </c>
      <c r="F52" s="2" t="s">
        <v>975</v>
      </c>
      <c r="G52" s="2" t="s">
        <v>976</v>
      </c>
      <c r="H52" s="2" t="s">
        <v>684</v>
      </c>
      <c r="I52" s="2" t="s">
        <v>685</v>
      </c>
      <c r="J52" s="2" t="s">
        <v>686</v>
      </c>
      <c r="R52" t="s">
        <v>161</v>
      </c>
      <c r="S52" s="2" t="s">
        <v>1557</v>
      </c>
      <c r="T52" s="2" t="s">
        <v>162</v>
      </c>
      <c r="U52" s="2" t="s">
        <v>163</v>
      </c>
      <c r="V52" s="2" t="s">
        <v>164</v>
      </c>
      <c r="W52" s="2" t="s">
        <v>980</v>
      </c>
      <c r="X52" t="s">
        <v>165</v>
      </c>
      <c r="Y52" t="s">
        <v>166</v>
      </c>
      <c r="AB52" s="9" t="str">
        <f t="shared" si="0"/>
        <v>NP/A.195(1972)527</v>
      </c>
      <c r="AC52" s="9" t="str">
        <f t="shared" si="1"/>
        <v>J.Szabo.1972</v>
      </c>
      <c r="AD52" s="18" t="str">
        <f>IF(COUNTIF(EXFOR!G$13:G$34,"*"&amp;AB52&amp;"*")&gt;0,"○",IF(COUNTIF(EXFOR!J$13:J$34,"*"&amp;W52&amp;"*"&amp;V52)&gt;0,"△","×"))</f>
        <v>○</v>
      </c>
    </row>
    <row r="53" spans="1:30" ht="15">
      <c r="A53" s="2" t="s">
        <v>1564</v>
      </c>
      <c r="B53" s="2" t="s">
        <v>668</v>
      </c>
      <c r="C53" s="2" t="s">
        <v>669</v>
      </c>
      <c r="D53" s="2" t="s">
        <v>670</v>
      </c>
      <c r="E53" s="2" t="s">
        <v>1565</v>
      </c>
      <c r="F53" s="2" t="s">
        <v>167</v>
      </c>
      <c r="H53" s="2" t="s">
        <v>684</v>
      </c>
      <c r="R53" t="s">
        <v>168</v>
      </c>
      <c r="S53" s="2" t="s">
        <v>169</v>
      </c>
      <c r="T53" s="2" t="s">
        <v>170</v>
      </c>
      <c r="U53" s="2" t="s">
        <v>171</v>
      </c>
      <c r="V53" s="2" t="s">
        <v>172</v>
      </c>
      <c r="W53" s="2" t="s">
        <v>1734</v>
      </c>
      <c r="X53" t="s">
        <v>1735</v>
      </c>
      <c r="Y53" t="s">
        <v>1736</v>
      </c>
      <c r="AB53" s="9" t="str">
        <f t="shared" si="0"/>
        <v>PR.176(1968)1211</v>
      </c>
      <c r="AC53" s="9" t="str">
        <f t="shared" si="1"/>
        <v>P.D.Parker.1968</v>
      </c>
      <c r="AD53" s="18" t="str">
        <f>IF(COUNTIF(EXFOR!G$13:G$34,"*"&amp;AB53&amp;"*")&gt;0,"○",IF(COUNTIF(EXFOR!J$13:J$34,"*"&amp;W53&amp;"*"&amp;V53)&gt;0,"△","×"))</f>
        <v>×</v>
      </c>
    </row>
    <row r="54" spans="1:30" ht="15">
      <c r="A54" s="2" t="s">
        <v>1564</v>
      </c>
      <c r="B54" s="2" t="s">
        <v>668</v>
      </c>
      <c r="C54" s="2" t="s">
        <v>669</v>
      </c>
      <c r="D54" s="2" t="s">
        <v>670</v>
      </c>
      <c r="E54" s="2" t="s">
        <v>1565</v>
      </c>
      <c r="F54" s="2" t="s">
        <v>1004</v>
      </c>
      <c r="G54" s="2" t="s">
        <v>1573</v>
      </c>
      <c r="L54" s="2" t="s">
        <v>686</v>
      </c>
      <c r="R54" t="s">
        <v>1737</v>
      </c>
      <c r="S54" s="2" t="s">
        <v>1738</v>
      </c>
      <c r="T54" s="2" t="s">
        <v>1739</v>
      </c>
      <c r="U54" s="2" t="s">
        <v>1740</v>
      </c>
      <c r="V54" s="2" t="s">
        <v>1741</v>
      </c>
      <c r="W54" s="2" t="s">
        <v>1742</v>
      </c>
      <c r="X54" t="s">
        <v>1742</v>
      </c>
      <c r="Y54" t="s">
        <v>1743</v>
      </c>
      <c r="AB54" s="9" t="str">
        <f t="shared" si="0"/>
        <v>NP.59(1964)525</v>
      </c>
      <c r="AC54" s="9" t="str">
        <f t="shared" si="1"/>
        <v>E.M.Bernstein.1964</v>
      </c>
      <c r="AD54" s="18" t="str">
        <f>IF(COUNTIF(EXFOR!G$13:G$34,"*"&amp;AB54&amp;"*")&gt;0,"○",IF(COUNTIF(EXFOR!J$13:J$34,"*"&amp;W54&amp;"*"&amp;V54)&gt;0,"△","×"))</f>
        <v>○</v>
      </c>
    </row>
    <row r="55" spans="28:29" ht="12">
      <c r="AB55" s="9" t="str">
        <f t="shared" si="0"/>
        <v>.</v>
      </c>
      <c r="AC55" s="9" t="str">
        <f t="shared" si="1"/>
        <v>.</v>
      </c>
    </row>
    <row r="56" spans="1:30" ht="15">
      <c r="A56" s="2" t="s">
        <v>1744</v>
      </c>
      <c r="B56" s="2" t="s">
        <v>668</v>
      </c>
      <c r="C56" s="2" t="s">
        <v>669</v>
      </c>
      <c r="D56" s="2" t="s">
        <v>1565</v>
      </c>
      <c r="E56" s="2" t="s">
        <v>1745</v>
      </c>
      <c r="F56" s="2" t="s">
        <v>1746</v>
      </c>
      <c r="G56" s="2" t="s">
        <v>1492</v>
      </c>
      <c r="R56" t="s">
        <v>1747</v>
      </c>
      <c r="S56" t="s">
        <v>1748</v>
      </c>
      <c r="T56" s="2" t="s">
        <v>1530</v>
      </c>
      <c r="U56" s="2" t="s">
        <v>1749</v>
      </c>
      <c r="V56" s="2" t="s">
        <v>1750</v>
      </c>
      <c r="W56" s="2" t="s">
        <v>1751</v>
      </c>
      <c r="X56" t="s">
        <v>1752</v>
      </c>
      <c r="Y56" t="s">
        <v>1753</v>
      </c>
      <c r="AA56" s="2" t="s">
        <v>1023</v>
      </c>
      <c r="AB56" s="9" t="str">
        <f t="shared" si="0"/>
        <v>Proc.Intern.Conf.Nuclear Data for Science and Technology, Santa Fe, New Mexico, 26 September-1 October, 2004, R.C.Haight, M.B.Chadwick, T.Kawano, P.Talou, Eds..1(2005)450</v>
      </c>
      <c r="AC56" s="9" t="str">
        <f t="shared" si="1"/>
        <v>T.N.Massey.2005</v>
      </c>
      <c r="AD56" s="18" t="str">
        <f>IF(COUNTIF(EXFOR!G$36,"*"&amp;AB56&amp;"*")&gt;0,"○",IF(COUNTIF(EXFOR!J$36,"*"&amp;W56&amp;"*"&amp;V56)&gt;0,"△","×"))</f>
        <v>×</v>
      </c>
    </row>
    <row r="57" spans="1:30" ht="15">
      <c r="A57" s="2" t="s">
        <v>1744</v>
      </c>
      <c r="B57" s="2" t="s">
        <v>668</v>
      </c>
      <c r="C57" s="2" t="s">
        <v>669</v>
      </c>
      <c r="D57" s="2" t="s">
        <v>1565</v>
      </c>
      <c r="E57" s="2" t="s">
        <v>1745</v>
      </c>
      <c r="F57" s="2" t="s">
        <v>1746</v>
      </c>
      <c r="G57" s="2" t="s">
        <v>1492</v>
      </c>
      <c r="R57" t="s">
        <v>1747</v>
      </c>
      <c r="S57" t="s">
        <v>1754</v>
      </c>
      <c r="U57" s="2" t="s">
        <v>1755</v>
      </c>
      <c r="V57" s="2" t="s">
        <v>1750</v>
      </c>
      <c r="W57" s="2" t="s">
        <v>1751</v>
      </c>
      <c r="X57" t="s">
        <v>1752</v>
      </c>
      <c r="Y57" t="s">
        <v>1753</v>
      </c>
      <c r="AA57" s="2" t="s">
        <v>1023</v>
      </c>
      <c r="AB57" s="9" t="str">
        <f t="shared" si="0"/>
        <v>AIP Conf.Proc..(2005)769</v>
      </c>
      <c r="AC57" s="9" t="str">
        <f t="shared" si="1"/>
        <v>T.N.Massey.2005</v>
      </c>
      <c r="AD57" s="18" t="str">
        <f>IF(COUNTIF(EXFOR!G$36,"*"&amp;AB57&amp;"*")&gt;0,"○",IF(COUNTIF(EXFOR!J$36,"*"&amp;W57&amp;"*"&amp;V57)&gt;0,"△","×"))</f>
        <v>×</v>
      </c>
    </row>
    <row r="58" spans="1:30" ht="12.75">
      <c r="A58" s="2" t="s">
        <v>1744</v>
      </c>
      <c r="B58" s="2" t="s">
        <v>668</v>
      </c>
      <c r="C58" s="2" t="s">
        <v>669</v>
      </c>
      <c r="D58" s="2" t="s">
        <v>1565</v>
      </c>
      <c r="E58" s="2" t="s">
        <v>1745</v>
      </c>
      <c r="F58" s="2" t="s">
        <v>1756</v>
      </c>
      <c r="J58" s="2" t="s">
        <v>686</v>
      </c>
      <c r="R58" t="s">
        <v>1757</v>
      </c>
      <c r="S58" s="2" t="s">
        <v>1495</v>
      </c>
      <c r="T58" s="2" t="s">
        <v>1758</v>
      </c>
      <c r="U58" s="2" t="s">
        <v>1759</v>
      </c>
      <c r="V58" s="2" t="s">
        <v>678</v>
      </c>
      <c r="W58" s="2" t="s">
        <v>1760</v>
      </c>
      <c r="X58" t="s">
        <v>1761</v>
      </c>
      <c r="Y58" t="s">
        <v>1762</v>
      </c>
      <c r="AB58" s="9" t="str">
        <f t="shared" si="0"/>
        <v>NIM/B.215(2004)531</v>
      </c>
      <c r="AC58" s="9" t="str">
        <f t="shared" si="1"/>
        <v>M.H.Schleier-Smith.2004</v>
      </c>
      <c r="AD58" s="18" t="str">
        <f>IF(COUNTIF(EXFOR!G$36,"*"&amp;AB58&amp;"*")&gt;0,"○",IF(COUNTIF(EXFOR!J$36,"*"&amp;W58&amp;"*"&amp;V58)&gt;0,"△","×"))</f>
        <v>×</v>
      </c>
    </row>
    <row r="59" spans="1:30" ht="12.75">
      <c r="A59" s="2" t="s">
        <v>1744</v>
      </c>
      <c r="B59" s="2" t="s">
        <v>668</v>
      </c>
      <c r="C59" s="2" t="s">
        <v>669</v>
      </c>
      <c r="D59" s="2" t="s">
        <v>1565</v>
      </c>
      <c r="E59" s="2" t="s">
        <v>1745</v>
      </c>
      <c r="F59" s="2" t="s">
        <v>1763</v>
      </c>
      <c r="G59" s="2" t="s">
        <v>1764</v>
      </c>
      <c r="R59" t="s">
        <v>1765</v>
      </c>
      <c r="S59" s="2" t="s">
        <v>998</v>
      </c>
      <c r="T59" s="2" t="s">
        <v>1766</v>
      </c>
      <c r="U59" s="2" t="s">
        <v>1767</v>
      </c>
      <c r="V59" s="2" t="s">
        <v>1538</v>
      </c>
      <c r="W59" s="2" t="s">
        <v>1768</v>
      </c>
      <c r="X59" t="s">
        <v>1769</v>
      </c>
      <c r="Y59" t="s">
        <v>1770</v>
      </c>
      <c r="AB59" s="9" t="str">
        <f t="shared" si="0"/>
        <v>RRL.41(1979)409</v>
      </c>
      <c r="AC59" s="9" t="str">
        <f t="shared" si="1"/>
        <v>A.Giovagnoli.1979</v>
      </c>
      <c r="AD59" s="18" t="str">
        <f>IF(COUNTIF(EXFOR!G$36,"*"&amp;AB59&amp;"*")&gt;0,"○",IF(COUNTIF(EXFOR!J$36,"*"&amp;W59&amp;"*"&amp;V59)&gt;0,"△","×"))</f>
        <v>×</v>
      </c>
    </row>
    <row r="60" spans="1:30" ht="12.75">
      <c r="A60" s="2" t="s">
        <v>1744</v>
      </c>
      <c r="B60" s="2" t="s">
        <v>668</v>
      </c>
      <c r="C60" s="2" t="s">
        <v>669</v>
      </c>
      <c r="D60" s="2" t="s">
        <v>1565</v>
      </c>
      <c r="E60" s="2" t="s">
        <v>1745</v>
      </c>
      <c r="F60" s="2" t="s">
        <v>1746</v>
      </c>
      <c r="G60" s="2" t="s">
        <v>1771</v>
      </c>
      <c r="H60" s="2" t="s">
        <v>686</v>
      </c>
      <c r="R60" t="s">
        <v>1772</v>
      </c>
      <c r="S60" s="2" t="s">
        <v>1773</v>
      </c>
      <c r="T60" s="2" t="s">
        <v>1774</v>
      </c>
      <c r="U60" s="2" t="s">
        <v>1775</v>
      </c>
      <c r="V60" s="2" t="s">
        <v>1538</v>
      </c>
      <c r="W60" s="2" t="s">
        <v>1776</v>
      </c>
      <c r="X60" t="s">
        <v>1777</v>
      </c>
      <c r="Y60" t="s">
        <v>1778</v>
      </c>
      <c r="AB60" s="9" t="str">
        <f t="shared" si="0"/>
        <v>NSE.71(1979)18</v>
      </c>
      <c r="AC60" s="9" t="str">
        <f t="shared" si="1"/>
        <v>J.K.Bair.1979</v>
      </c>
      <c r="AD60" s="18" t="str">
        <f>IF(COUNTIF(EXFOR!G$36,"*"&amp;AB60&amp;"*")&gt;0,"○",IF(COUNTIF(EXFOR!J$36,"*"&amp;W60&amp;"*"&amp;V60)&gt;0,"△","×"))</f>
        <v>×</v>
      </c>
    </row>
    <row r="61" spans="1:30" ht="12.75">
      <c r="A61" s="2" t="s">
        <v>1744</v>
      </c>
      <c r="B61" s="2" t="s">
        <v>668</v>
      </c>
      <c r="C61" s="2" t="s">
        <v>669</v>
      </c>
      <c r="D61" s="2" t="s">
        <v>1565</v>
      </c>
      <c r="E61" s="2" t="s">
        <v>1745</v>
      </c>
      <c r="G61" s="2" t="s">
        <v>1492</v>
      </c>
      <c r="H61" s="2" t="s">
        <v>1779</v>
      </c>
      <c r="R61" t="s">
        <v>1780</v>
      </c>
      <c r="S61" s="2" t="s">
        <v>1781</v>
      </c>
      <c r="T61" s="2" t="s">
        <v>1782</v>
      </c>
      <c r="U61" s="2" t="s">
        <v>1739</v>
      </c>
      <c r="V61" s="2" t="s">
        <v>1019</v>
      </c>
      <c r="W61" s="2" t="s">
        <v>1783</v>
      </c>
      <c r="X61" t="s">
        <v>1784</v>
      </c>
      <c r="Y61" t="s">
        <v>1785</v>
      </c>
      <c r="AB61" s="9" t="str">
        <f t="shared" si="0"/>
        <v>AKE.30(1977)59</v>
      </c>
      <c r="AC61" s="9" t="str">
        <f t="shared" si="1"/>
        <v>H.Liskien.1977</v>
      </c>
      <c r="AD61" s="18" t="str">
        <f>IF(COUNTIF(EXFOR!G$36,"*"&amp;AB61&amp;"*")&gt;0,"○",IF(COUNTIF(EXFOR!J$36,"*"&amp;W61&amp;"*"&amp;V61)&gt;0,"△","×"))</f>
        <v>×</v>
      </c>
    </row>
    <row r="62" spans="1:30" ht="15">
      <c r="A62" s="2" t="s">
        <v>1744</v>
      </c>
      <c r="B62" s="2" t="s">
        <v>668</v>
      </c>
      <c r="C62" s="2" t="s">
        <v>669</v>
      </c>
      <c r="D62" s="2" t="s">
        <v>1565</v>
      </c>
      <c r="E62" s="2" t="s">
        <v>1745</v>
      </c>
      <c r="F62" s="2" t="s">
        <v>945</v>
      </c>
      <c r="G62" s="2" t="s">
        <v>1786</v>
      </c>
      <c r="H62" s="2" t="s">
        <v>684</v>
      </c>
      <c r="R62" t="s">
        <v>1787</v>
      </c>
      <c r="S62" s="2" t="s">
        <v>1788</v>
      </c>
      <c r="T62" s="2" t="s">
        <v>150</v>
      </c>
      <c r="U62" s="2" t="s">
        <v>1789</v>
      </c>
      <c r="V62" s="2" t="s">
        <v>1790</v>
      </c>
      <c r="W62" s="2" t="s">
        <v>1791</v>
      </c>
      <c r="X62" t="s">
        <v>1792</v>
      </c>
      <c r="Y62" t="s">
        <v>1793</v>
      </c>
      <c r="AB62" s="9" t="str">
        <f t="shared" si="0"/>
        <v>RRP.21(1976)863</v>
      </c>
      <c r="AC62" s="9" t="str">
        <f t="shared" si="1"/>
        <v>R.Dumitrescu.1976</v>
      </c>
      <c r="AD62" s="18" t="str">
        <f>IF(COUNTIF(EXFOR!G$36,"*"&amp;AB62&amp;"*")&gt;0,"○",IF(COUNTIF(EXFOR!J$36,"*"&amp;W62&amp;"*"&amp;V62)&gt;0,"△","×"))</f>
        <v>×</v>
      </c>
    </row>
    <row r="63" spans="1:30" ht="15">
      <c r="A63" s="2" t="s">
        <v>1744</v>
      </c>
      <c r="B63" s="2" t="s">
        <v>668</v>
      </c>
      <c r="C63" s="2" t="s">
        <v>669</v>
      </c>
      <c r="D63" s="2" t="s">
        <v>1565</v>
      </c>
      <c r="E63" s="2" t="s">
        <v>1745</v>
      </c>
      <c r="F63" s="2" t="s">
        <v>1511</v>
      </c>
      <c r="G63" s="2" t="s">
        <v>1794</v>
      </c>
      <c r="H63" s="2" t="s">
        <v>686</v>
      </c>
      <c r="R63" t="s">
        <v>1795</v>
      </c>
      <c r="S63" s="2" t="s">
        <v>688</v>
      </c>
      <c r="T63" s="2" t="s">
        <v>1796</v>
      </c>
      <c r="U63" s="2" t="s">
        <v>1797</v>
      </c>
      <c r="V63" s="2" t="s">
        <v>1545</v>
      </c>
      <c r="W63" s="2" t="s">
        <v>1798</v>
      </c>
      <c r="X63" t="s">
        <v>1798</v>
      </c>
      <c r="Y63" s="4" t="s">
        <v>1799</v>
      </c>
      <c r="AB63" s="9" t="str">
        <f t="shared" si="0"/>
        <v>PR/C.11(1975)1071</v>
      </c>
      <c r="AC63" s="9" t="str">
        <f t="shared" si="1"/>
        <v>S.J.Wilson.1975</v>
      </c>
      <c r="AD63" s="18" t="str">
        <f>IF(COUNTIF(EXFOR!G$36,"*"&amp;AB63&amp;"*")&gt;0,"○",IF(COUNTIF(EXFOR!J$36,"*"&amp;W63&amp;"*"&amp;V63)&gt;0,"△","×"))</f>
        <v>×</v>
      </c>
    </row>
    <row r="64" spans="1:30" ht="12.75">
      <c r="A64" s="2" t="s">
        <v>1744</v>
      </c>
      <c r="B64" s="2" t="s">
        <v>668</v>
      </c>
      <c r="C64" s="2" t="s">
        <v>669</v>
      </c>
      <c r="D64" s="2" t="s">
        <v>1565</v>
      </c>
      <c r="E64" s="2" t="s">
        <v>1745</v>
      </c>
      <c r="F64" s="2" t="s">
        <v>1800</v>
      </c>
      <c r="G64" s="2" t="s">
        <v>1025</v>
      </c>
      <c r="H64" s="2" t="s">
        <v>686</v>
      </c>
      <c r="R64" t="s">
        <v>1801</v>
      </c>
      <c r="S64" t="s">
        <v>1802</v>
      </c>
      <c r="T64" s="2" t="s">
        <v>1803</v>
      </c>
      <c r="U64" s="2" t="s">
        <v>1804</v>
      </c>
      <c r="V64" s="2" t="s">
        <v>1545</v>
      </c>
      <c r="W64" s="2" t="s">
        <v>1805</v>
      </c>
      <c r="X64" t="s">
        <v>1806</v>
      </c>
      <c r="Y64" t="s">
        <v>1807</v>
      </c>
      <c r="AA64" s="2" t="s">
        <v>1808</v>
      </c>
      <c r="AB64" s="9" t="str">
        <f t="shared" si="0"/>
        <v>AE.38(1975)45</v>
      </c>
      <c r="AC64" s="9" t="str">
        <f t="shared" si="1"/>
        <v>E.M.Burymov.1975</v>
      </c>
      <c r="AD64" s="18" t="str">
        <f>IF(COUNTIF(EXFOR!G$36,"*"&amp;AB64&amp;"*")&gt;0,"○",IF(COUNTIF(EXFOR!J$36,"*"&amp;W64&amp;"*"&amp;V64)&gt;0,"△","×"))</f>
        <v>×</v>
      </c>
    </row>
    <row r="65" spans="1:30" ht="12.75">
      <c r="A65" s="2" t="s">
        <v>1744</v>
      </c>
      <c r="B65" s="2" t="s">
        <v>668</v>
      </c>
      <c r="C65" s="2" t="s">
        <v>669</v>
      </c>
      <c r="D65" s="2" t="s">
        <v>1565</v>
      </c>
      <c r="E65" s="2" t="s">
        <v>1745</v>
      </c>
      <c r="F65" s="2" t="s">
        <v>1800</v>
      </c>
      <c r="G65" s="2" t="s">
        <v>1025</v>
      </c>
      <c r="H65" s="2" t="s">
        <v>686</v>
      </c>
      <c r="R65" t="s">
        <v>1801</v>
      </c>
      <c r="S65" t="s">
        <v>1809</v>
      </c>
      <c r="T65" s="2" t="s">
        <v>1803</v>
      </c>
      <c r="U65" s="2" t="s">
        <v>1810</v>
      </c>
      <c r="V65" s="2" t="s">
        <v>1545</v>
      </c>
      <c r="W65" s="2" t="s">
        <v>1805</v>
      </c>
      <c r="X65" t="s">
        <v>1806</v>
      </c>
      <c r="Y65" t="s">
        <v>1807</v>
      </c>
      <c r="AA65" s="2" t="s">
        <v>1808</v>
      </c>
      <c r="AB65" s="9" t="str">
        <f t="shared" si="0"/>
        <v>SJA.38(1975)52</v>
      </c>
      <c r="AC65" s="9" t="str">
        <f t="shared" si="1"/>
        <v>E.M.Burymov.1975</v>
      </c>
      <c r="AD65" s="18" t="str">
        <f>IF(COUNTIF(EXFOR!G$36,"*"&amp;AB65&amp;"*")&gt;0,"○",IF(COUNTIF(EXFOR!J$36,"*"&amp;W65&amp;"*"&amp;V65)&gt;0,"△","×"))</f>
        <v>×</v>
      </c>
    </row>
    <row r="66" spans="1:30" ht="12.75">
      <c r="A66" s="2" t="s">
        <v>1744</v>
      </c>
      <c r="B66" s="2" t="s">
        <v>668</v>
      </c>
      <c r="C66" s="2" t="s">
        <v>669</v>
      </c>
      <c r="D66" s="2" t="s">
        <v>1565</v>
      </c>
      <c r="E66" s="2" t="s">
        <v>1745</v>
      </c>
      <c r="F66" s="2" t="s">
        <v>1811</v>
      </c>
      <c r="G66" s="2" t="s">
        <v>1812</v>
      </c>
      <c r="H66" s="2" t="s">
        <v>684</v>
      </c>
      <c r="R66" t="s">
        <v>1813</v>
      </c>
      <c r="S66" t="s">
        <v>1814</v>
      </c>
      <c r="AA66" s="2" t="s">
        <v>1553</v>
      </c>
      <c r="AB66" s="9" t="str">
        <f t="shared" si="0"/>
        <v>THESIS DABBB 34B 5126.</v>
      </c>
      <c r="AC66" s="9" t="str">
        <f t="shared" si="1"/>
        <v>.</v>
      </c>
      <c r="AD66" s="18" t="str">
        <f>IF(COUNTIF(EXFOR!G$36,"*"&amp;AB66&amp;"*")&gt;0,"○",IF(COUNTIF(EXFOR!J$36,"*"&amp;W66&amp;"*"&amp;V66)&gt;0,"△","×"))</f>
        <v>△</v>
      </c>
    </row>
    <row r="67" spans="1:30" ht="15">
      <c r="A67" s="2" t="s">
        <v>1744</v>
      </c>
      <c r="B67" s="2" t="s">
        <v>668</v>
      </c>
      <c r="C67" s="2" t="s">
        <v>669</v>
      </c>
      <c r="D67" s="2" t="s">
        <v>1565</v>
      </c>
      <c r="E67" s="2" t="s">
        <v>1745</v>
      </c>
      <c r="F67" s="2" t="s">
        <v>1572</v>
      </c>
      <c r="G67" s="2" t="s">
        <v>1815</v>
      </c>
      <c r="H67" s="2" t="s">
        <v>684</v>
      </c>
      <c r="R67" t="s">
        <v>1816</v>
      </c>
      <c r="S67" s="2" t="s">
        <v>1557</v>
      </c>
      <c r="T67" s="2" t="s">
        <v>1817</v>
      </c>
      <c r="U67" s="2" t="s">
        <v>1818</v>
      </c>
      <c r="V67" s="2" t="s">
        <v>1819</v>
      </c>
      <c r="W67" s="2" t="s">
        <v>1820</v>
      </c>
      <c r="X67" t="s">
        <v>1821</v>
      </c>
      <c r="Y67" t="s">
        <v>1822</v>
      </c>
      <c r="AB67" s="9" t="str">
        <f aca="true" t="shared" si="2" ref="AB67:AB130">S67&amp;"."&amp;IF(IF(T67="","",T67)&amp;IF(V67="",",","("&amp;V67&amp;")")&amp;IF(U67="","",U67)=",","",IF(T67="","",T67)&amp;IF(V67="",",","("&amp;V67&amp;")")&amp;IF(U67="","",U67))</f>
        <v>NP/A.216(1973)188</v>
      </c>
      <c r="AC67" s="9" t="str">
        <f aca="true" t="shared" si="3" ref="AC67:AC130">W67&amp;"."&amp;V67</f>
        <v>L.Van der Zwan.1973</v>
      </c>
      <c r="AD67" s="18" t="str">
        <f>IF(COUNTIF(EXFOR!G$36,"*"&amp;AB67&amp;"*")&gt;0,"○",IF(COUNTIF(EXFOR!J$36,"*"&amp;W67&amp;"*"&amp;V67)&gt;0,"△","×"))</f>
        <v>×</v>
      </c>
    </row>
    <row r="68" spans="28:29" ht="12">
      <c r="AB68" s="9" t="str">
        <f t="shared" si="2"/>
        <v>.</v>
      </c>
      <c r="AC68" s="9" t="str">
        <f t="shared" si="3"/>
        <v>.</v>
      </c>
    </row>
    <row r="69" spans="1:30" ht="15">
      <c r="A69" s="2" t="s">
        <v>1823</v>
      </c>
      <c r="B69" s="2" t="s">
        <v>668</v>
      </c>
      <c r="C69" s="2" t="s">
        <v>1796</v>
      </c>
      <c r="D69" s="2" t="s">
        <v>670</v>
      </c>
      <c r="E69" s="2" t="s">
        <v>671</v>
      </c>
      <c r="F69" s="2" t="s">
        <v>1492</v>
      </c>
      <c r="G69" s="2" t="s">
        <v>1824</v>
      </c>
      <c r="H69" s="2" t="s">
        <v>686</v>
      </c>
      <c r="L69" s="2" t="s">
        <v>686</v>
      </c>
      <c r="R69" t="s">
        <v>1825</v>
      </c>
      <c r="S69" s="2" t="s">
        <v>688</v>
      </c>
      <c r="T69" s="2" t="s">
        <v>1826</v>
      </c>
      <c r="U69" s="2" t="s">
        <v>1827</v>
      </c>
      <c r="V69" s="2" t="s">
        <v>1828</v>
      </c>
      <c r="W69" s="2" t="s">
        <v>1829</v>
      </c>
      <c r="X69" t="s">
        <v>1830</v>
      </c>
      <c r="Y69" t="s">
        <v>1831</v>
      </c>
      <c r="Z69" s="2" t="s">
        <v>1832</v>
      </c>
      <c r="AB69" s="9" t="str">
        <f t="shared" si="2"/>
        <v>PR/C.77(2008)051302</v>
      </c>
      <c r="AC69" s="9" t="str">
        <f t="shared" si="3"/>
        <v>D.R.Chakrabarty.2008</v>
      </c>
      <c r="AD69" s="18" t="str">
        <f>IF(COUNTIF(EXFOR!G$38:G$54,"*"&amp;AB69&amp;"*")&gt;0,"○",IF(COUNTIF(EXFOR!J$38:J$54,"*"&amp;W69&amp;"*"&amp;V69)&gt;0,"△","×"))</f>
        <v>×</v>
      </c>
    </row>
    <row r="70" spans="1:30" ht="12.75">
      <c r="A70" s="2" t="s">
        <v>1823</v>
      </c>
      <c r="B70" s="2" t="s">
        <v>668</v>
      </c>
      <c r="C70" s="2" t="s">
        <v>1796</v>
      </c>
      <c r="D70" s="2" t="s">
        <v>670</v>
      </c>
      <c r="E70" s="2" t="s">
        <v>671</v>
      </c>
      <c r="F70" s="2" t="s">
        <v>1833</v>
      </c>
      <c r="G70" s="2" t="s">
        <v>1794</v>
      </c>
      <c r="H70" s="2" t="s">
        <v>674</v>
      </c>
      <c r="R70" t="s">
        <v>675</v>
      </c>
      <c r="S70" t="s">
        <v>1834</v>
      </c>
      <c r="U70" s="2" t="s">
        <v>677</v>
      </c>
      <c r="V70" s="2" t="s">
        <v>678</v>
      </c>
      <c r="W70" s="2" t="s">
        <v>679</v>
      </c>
      <c r="X70" t="s">
        <v>680</v>
      </c>
      <c r="Y70" t="s">
        <v>681</v>
      </c>
      <c r="AB70" s="9" t="str">
        <f t="shared" si="2"/>
        <v>INDC(JPN)-192/U (JAERI-Conf 2004-005),.(2004)156</v>
      </c>
      <c r="AC70" s="9" t="str">
        <f t="shared" si="3"/>
        <v>T.Murata.2004</v>
      </c>
      <c r="AD70" s="18" t="str">
        <f>IF(COUNTIF(EXFOR!G$38:G$54,"*"&amp;AB70&amp;"*")&gt;0,"○",IF(COUNTIF(EXFOR!J$38:J$54,"*"&amp;W70&amp;"*"&amp;V70)&gt;0,"△","×"))</f>
        <v>×</v>
      </c>
    </row>
    <row r="71" spans="1:30" ht="15">
      <c r="A71" s="2" t="s">
        <v>1823</v>
      </c>
      <c r="B71" s="2" t="s">
        <v>668</v>
      </c>
      <c r="C71" s="2" t="s">
        <v>1796</v>
      </c>
      <c r="D71" s="2" t="s">
        <v>670</v>
      </c>
      <c r="E71" s="2" t="s">
        <v>671</v>
      </c>
      <c r="F71" s="2" t="s">
        <v>1835</v>
      </c>
      <c r="G71" s="2" t="s">
        <v>1836</v>
      </c>
      <c r="H71" s="2" t="s">
        <v>686</v>
      </c>
      <c r="L71" s="2" t="s">
        <v>686</v>
      </c>
      <c r="R71" t="s">
        <v>1837</v>
      </c>
      <c r="S71" s="2" t="s">
        <v>688</v>
      </c>
      <c r="T71" s="2" t="s">
        <v>1838</v>
      </c>
      <c r="U71" s="2" t="s">
        <v>1839</v>
      </c>
      <c r="V71" s="2" t="s">
        <v>678</v>
      </c>
      <c r="W71" s="2" t="s">
        <v>1829</v>
      </c>
      <c r="X71" t="s">
        <v>1840</v>
      </c>
      <c r="Y71" t="s">
        <v>1841</v>
      </c>
      <c r="Z71" s="2" t="s">
        <v>1842</v>
      </c>
      <c r="AB71" s="9" t="str">
        <f t="shared" si="2"/>
        <v>PR/C.69(2004)021602</v>
      </c>
      <c r="AC71" s="9" t="str">
        <f t="shared" si="3"/>
        <v>D.R.Chakrabarty.2004</v>
      </c>
      <c r="AD71" s="18" t="str">
        <f>IF(COUNTIF(EXFOR!G$38:G$54,"*"&amp;AB71&amp;"*")&gt;0,"○",IF(COUNTIF(EXFOR!J$38:J$54,"*"&amp;W71&amp;"*"&amp;V71)&gt;0,"△","×"))</f>
        <v>○</v>
      </c>
    </row>
    <row r="72" spans="1:30" ht="15">
      <c r="A72" s="2" t="s">
        <v>1823</v>
      </c>
      <c r="B72" s="2" t="s">
        <v>668</v>
      </c>
      <c r="C72" s="2" t="s">
        <v>1796</v>
      </c>
      <c r="D72" s="2" t="s">
        <v>670</v>
      </c>
      <c r="E72" s="2" t="s">
        <v>671</v>
      </c>
      <c r="F72" s="2" t="s">
        <v>329</v>
      </c>
      <c r="G72" s="2" t="s">
        <v>1843</v>
      </c>
      <c r="R72" t="s">
        <v>1844</v>
      </c>
      <c r="S72" t="s">
        <v>1462</v>
      </c>
      <c r="U72" s="2" t="s">
        <v>931</v>
      </c>
      <c r="V72" s="2" t="s">
        <v>691</v>
      </c>
      <c r="W72" s="2" t="s">
        <v>1845</v>
      </c>
      <c r="X72" t="s">
        <v>1846</v>
      </c>
      <c r="Y72" t="s">
        <v>1847</v>
      </c>
      <c r="AA72" s="2" t="s">
        <v>1023</v>
      </c>
      <c r="AB72" s="9" t="str">
        <f t="shared" si="2"/>
        <v>Triangle Univ.Nuclear Lab., Ann.Rept..(2003)47</v>
      </c>
      <c r="AC72" s="9" t="str">
        <f t="shared" si="3"/>
        <v>M.W.Ahmed.2003</v>
      </c>
      <c r="AD72" s="18" t="str">
        <f>IF(COUNTIF(EXFOR!G$38:G$54,"*"&amp;AB72&amp;"*")&gt;0,"○",IF(COUNTIF(EXFOR!J$38:J$54,"*"&amp;W72&amp;"*"&amp;V72)&gt;0,"△","×"))</f>
        <v>×</v>
      </c>
    </row>
    <row r="73" spans="1:30" ht="15">
      <c r="A73" s="2" t="s">
        <v>1823</v>
      </c>
      <c r="B73" s="2" t="s">
        <v>668</v>
      </c>
      <c r="C73" s="2" t="s">
        <v>1796</v>
      </c>
      <c r="D73" s="2" t="s">
        <v>670</v>
      </c>
      <c r="E73" s="2" t="s">
        <v>671</v>
      </c>
      <c r="F73" s="2" t="s">
        <v>329</v>
      </c>
      <c r="G73" s="2" t="s">
        <v>1843</v>
      </c>
      <c r="R73" t="s">
        <v>1844</v>
      </c>
      <c r="S73" t="s">
        <v>1848</v>
      </c>
      <c r="V73" s="2" t="s">
        <v>691</v>
      </c>
      <c r="W73" s="2" t="s">
        <v>1845</v>
      </c>
      <c r="X73" t="s">
        <v>1846</v>
      </c>
      <c r="Y73" t="s">
        <v>1847</v>
      </c>
      <c r="AA73" s="2" t="s">
        <v>1023</v>
      </c>
      <c r="AB73" s="9" t="str">
        <f t="shared" si="2"/>
        <v>TUNL-XLII.(2003)</v>
      </c>
      <c r="AC73" s="9" t="str">
        <f t="shared" si="3"/>
        <v>M.W.Ahmed.2003</v>
      </c>
      <c r="AD73" s="18" t="str">
        <f>IF(COUNTIF(EXFOR!G$38:G$54,"*"&amp;AB73&amp;"*")&gt;0,"○",IF(COUNTIF(EXFOR!J$38:J$54,"*"&amp;W73&amp;"*"&amp;V73)&gt;0,"△","×"))</f>
        <v>×</v>
      </c>
    </row>
    <row r="74" spans="1:30" ht="15">
      <c r="A74" s="2" t="s">
        <v>1823</v>
      </c>
      <c r="B74" s="2" t="s">
        <v>668</v>
      </c>
      <c r="C74" s="2" t="s">
        <v>1796</v>
      </c>
      <c r="D74" s="2" t="s">
        <v>670</v>
      </c>
      <c r="E74" s="2" t="s">
        <v>671</v>
      </c>
      <c r="F74" s="2" t="s">
        <v>1849</v>
      </c>
      <c r="G74" s="2" t="s">
        <v>1843</v>
      </c>
      <c r="L74" s="2" t="s">
        <v>686</v>
      </c>
      <c r="R74" t="s">
        <v>1850</v>
      </c>
      <c r="S74" t="s">
        <v>1462</v>
      </c>
      <c r="U74" s="2" t="s">
        <v>1851</v>
      </c>
      <c r="V74" s="2" t="s">
        <v>1464</v>
      </c>
      <c r="W74" s="2" t="s">
        <v>1845</v>
      </c>
      <c r="X74" t="s">
        <v>1852</v>
      </c>
      <c r="Y74" t="s">
        <v>1853</v>
      </c>
      <c r="AA74" s="2" t="s">
        <v>1023</v>
      </c>
      <c r="AB74" s="9" t="str">
        <f t="shared" si="2"/>
        <v>Triangle Univ.Nuclear Lab., Ann.Rept..(2002)48</v>
      </c>
      <c r="AC74" s="9" t="str">
        <f t="shared" si="3"/>
        <v>M.W.Ahmed.2002</v>
      </c>
      <c r="AD74" s="18" t="str">
        <f>IF(COUNTIF(EXFOR!G$38:G$54,"*"&amp;AB74&amp;"*")&gt;0,"○",IF(COUNTIF(EXFOR!J$38:J$54,"*"&amp;W74&amp;"*"&amp;V74)&gt;0,"△","×"))</f>
        <v>×</v>
      </c>
    </row>
    <row r="75" spans="1:30" ht="15">
      <c r="A75" s="2" t="s">
        <v>1823</v>
      </c>
      <c r="B75" s="2" t="s">
        <v>668</v>
      </c>
      <c r="C75" s="2" t="s">
        <v>1796</v>
      </c>
      <c r="D75" s="2" t="s">
        <v>670</v>
      </c>
      <c r="E75" s="2" t="s">
        <v>671</v>
      </c>
      <c r="F75" s="2" t="s">
        <v>1849</v>
      </c>
      <c r="G75" s="2" t="s">
        <v>1843</v>
      </c>
      <c r="L75" s="2" t="s">
        <v>686</v>
      </c>
      <c r="R75" t="s">
        <v>1850</v>
      </c>
      <c r="S75" t="s">
        <v>1468</v>
      </c>
      <c r="V75" s="2" t="s">
        <v>1464</v>
      </c>
      <c r="W75" s="2" t="s">
        <v>1845</v>
      </c>
      <c r="X75" t="s">
        <v>1852</v>
      </c>
      <c r="Y75" t="s">
        <v>1853</v>
      </c>
      <c r="AA75" s="2" t="s">
        <v>1023</v>
      </c>
      <c r="AB75" s="9" t="str">
        <f t="shared" si="2"/>
        <v>TUNL-XLI.(2002)</v>
      </c>
      <c r="AC75" s="9" t="str">
        <f t="shared" si="3"/>
        <v>M.W.Ahmed.2002</v>
      </c>
      <c r="AD75" s="18" t="str">
        <f>IF(COUNTIF(EXFOR!G$38:G$54,"*"&amp;AB75&amp;"*")&gt;0,"○",IF(COUNTIF(EXFOR!J$38:J$54,"*"&amp;W75&amp;"*"&amp;V75)&gt;0,"△","×"))</f>
        <v>×</v>
      </c>
    </row>
    <row r="76" spans="1:30" ht="15">
      <c r="A76" s="2" t="s">
        <v>1823</v>
      </c>
      <c r="B76" s="2" t="s">
        <v>668</v>
      </c>
      <c r="C76" s="2" t="s">
        <v>1796</v>
      </c>
      <c r="D76" s="2" t="s">
        <v>670</v>
      </c>
      <c r="E76" s="2" t="s">
        <v>671</v>
      </c>
      <c r="F76" s="2" t="s">
        <v>1854</v>
      </c>
      <c r="H76" s="2" t="s">
        <v>674</v>
      </c>
      <c r="J76" s="2" t="s">
        <v>685</v>
      </c>
      <c r="R76" t="s">
        <v>1855</v>
      </c>
      <c r="S76" s="2" t="s">
        <v>1557</v>
      </c>
      <c r="T76" s="2" t="s">
        <v>1856</v>
      </c>
      <c r="U76" s="2" t="s">
        <v>1497</v>
      </c>
      <c r="V76" s="2" t="s">
        <v>1475</v>
      </c>
      <c r="W76" s="2" t="s">
        <v>1857</v>
      </c>
      <c r="X76" t="s">
        <v>1858</v>
      </c>
      <c r="Y76" t="s">
        <v>1859</v>
      </c>
      <c r="AB76" s="9" t="str">
        <f t="shared" si="2"/>
        <v>NP/A.679(2000)199</v>
      </c>
      <c r="AC76" s="9" t="str">
        <f t="shared" si="3"/>
        <v>S.O.Nelson.2000</v>
      </c>
      <c r="AD76" s="18" t="str">
        <f>IF(COUNTIF(EXFOR!G$38:G$54,"*"&amp;AB76&amp;"*")&gt;0,"○",IF(COUNTIF(EXFOR!J$38:J$54,"*"&amp;W76&amp;"*"&amp;V76)&gt;0,"△","×"))</f>
        <v>×</v>
      </c>
    </row>
    <row r="77" spans="1:30" ht="12.75">
      <c r="A77" s="2" t="s">
        <v>1823</v>
      </c>
      <c r="B77" s="2" t="s">
        <v>668</v>
      </c>
      <c r="C77" s="2" t="s">
        <v>1796</v>
      </c>
      <c r="D77" s="2" t="s">
        <v>670</v>
      </c>
      <c r="E77" s="2" t="s">
        <v>671</v>
      </c>
      <c r="F77" s="2" t="s">
        <v>1860</v>
      </c>
      <c r="G77" s="2" t="s">
        <v>1861</v>
      </c>
      <c r="H77" s="2" t="s">
        <v>1862</v>
      </c>
      <c r="R77" t="s">
        <v>1863</v>
      </c>
      <c r="S77" s="2" t="s">
        <v>1864</v>
      </c>
      <c r="T77" s="2" t="s">
        <v>1865</v>
      </c>
      <c r="U77" s="2" t="s">
        <v>1866</v>
      </c>
      <c r="V77" s="2" t="s">
        <v>1475</v>
      </c>
      <c r="W77" s="2" t="s">
        <v>1867</v>
      </c>
      <c r="X77" s="2" t="s">
        <v>1868</v>
      </c>
      <c r="Y77" t="s">
        <v>1869</v>
      </c>
      <c r="AB77" s="9" t="str">
        <f t="shared" si="2"/>
        <v>JP/G.26(2000)219</v>
      </c>
      <c r="AC77" s="9" t="str">
        <f t="shared" si="3"/>
        <v>A.Likar.2000</v>
      </c>
      <c r="AD77" s="18" t="str">
        <f>IF(COUNTIF(EXFOR!G$38:G$54,"*"&amp;AB77&amp;"*")&gt;0,"○",IF(COUNTIF(EXFOR!J$38:J$54,"*"&amp;W77&amp;"*"&amp;V77)&gt;0,"△","×"))</f>
        <v>×</v>
      </c>
    </row>
    <row r="78" spans="1:30" ht="15">
      <c r="A78" s="2" t="s">
        <v>1823</v>
      </c>
      <c r="B78" s="2" t="s">
        <v>668</v>
      </c>
      <c r="C78" s="2" t="s">
        <v>1796</v>
      </c>
      <c r="D78" s="2" t="s">
        <v>670</v>
      </c>
      <c r="E78" s="2" t="s">
        <v>671</v>
      </c>
      <c r="G78" s="2" t="s">
        <v>1854</v>
      </c>
      <c r="H78" s="2" t="s">
        <v>686</v>
      </c>
      <c r="I78" s="2" t="s">
        <v>685</v>
      </c>
      <c r="L78" s="2" t="s">
        <v>686</v>
      </c>
      <c r="R78" t="s">
        <v>1870</v>
      </c>
      <c r="S78" s="2" t="s">
        <v>688</v>
      </c>
      <c r="T78" s="2" t="s">
        <v>1529</v>
      </c>
      <c r="U78" s="2" t="s">
        <v>1871</v>
      </c>
      <c r="V78" s="2" t="s">
        <v>1475</v>
      </c>
      <c r="W78" s="2" t="s">
        <v>1872</v>
      </c>
      <c r="X78" t="s">
        <v>1873</v>
      </c>
      <c r="Y78" t="s">
        <v>1874</v>
      </c>
      <c r="Z78" s="2" t="s">
        <v>695</v>
      </c>
      <c r="AB78" s="9" t="str">
        <f t="shared" si="2"/>
        <v>PR/C.62(2000)025803</v>
      </c>
      <c r="AC78" s="9" t="str">
        <f t="shared" si="3"/>
        <v>J.H.Kelley.2000</v>
      </c>
      <c r="AD78" s="18" t="str">
        <f>IF(COUNTIF(EXFOR!G$38:G$54,"*"&amp;AB78&amp;"*")&gt;0,"○",IF(COUNTIF(EXFOR!J$38:J$54,"*"&amp;W78&amp;"*"&amp;V78)&gt;0,"△","×"))</f>
        <v>○</v>
      </c>
    </row>
    <row r="79" spans="1:30" ht="15">
      <c r="A79" s="2" t="s">
        <v>1823</v>
      </c>
      <c r="B79" s="2" t="s">
        <v>668</v>
      </c>
      <c r="C79" s="2" t="s">
        <v>1796</v>
      </c>
      <c r="D79" s="2" t="s">
        <v>670</v>
      </c>
      <c r="E79" s="2" t="s">
        <v>671</v>
      </c>
      <c r="G79" s="2" t="s">
        <v>1854</v>
      </c>
      <c r="I79" s="2" t="s">
        <v>685</v>
      </c>
      <c r="L79" s="2" t="s">
        <v>686</v>
      </c>
      <c r="R79" t="s">
        <v>696</v>
      </c>
      <c r="S79" t="s">
        <v>1462</v>
      </c>
      <c r="U79" s="2" t="s">
        <v>697</v>
      </c>
      <c r="V79" s="2" t="s">
        <v>1475</v>
      </c>
      <c r="W79" s="2" t="s">
        <v>698</v>
      </c>
      <c r="X79" t="s">
        <v>699</v>
      </c>
      <c r="Y79" t="s">
        <v>1874</v>
      </c>
      <c r="AA79" s="2" t="s">
        <v>1023</v>
      </c>
      <c r="AB79" s="9" t="str">
        <f t="shared" si="2"/>
        <v>Triangle Univ.Nuclear Lab., Ann.Rept..(2000)43</v>
      </c>
      <c r="AC79" s="9" t="str">
        <f t="shared" si="3"/>
        <v>R.S.Canon.2000</v>
      </c>
      <c r="AD79" s="18" t="str">
        <f>IF(COUNTIF(EXFOR!G$38:G$54,"*"&amp;AB79&amp;"*")&gt;0,"○",IF(COUNTIF(EXFOR!J$38:J$54,"*"&amp;W79&amp;"*"&amp;V79)&gt;0,"△","×"))</f>
        <v>×</v>
      </c>
    </row>
    <row r="80" spans="1:30" ht="15">
      <c r="A80" s="2" t="s">
        <v>1823</v>
      </c>
      <c r="B80" s="2" t="s">
        <v>668</v>
      </c>
      <c r="C80" s="2" t="s">
        <v>1796</v>
      </c>
      <c r="D80" s="2" t="s">
        <v>670</v>
      </c>
      <c r="E80" s="2" t="s">
        <v>671</v>
      </c>
      <c r="G80" s="2" t="s">
        <v>1854</v>
      </c>
      <c r="I80" s="2" t="s">
        <v>685</v>
      </c>
      <c r="L80" s="2" t="s">
        <v>686</v>
      </c>
      <c r="R80" t="s">
        <v>696</v>
      </c>
      <c r="S80" t="s">
        <v>700</v>
      </c>
      <c r="V80" s="2" t="s">
        <v>1475</v>
      </c>
      <c r="W80" s="2" t="s">
        <v>698</v>
      </c>
      <c r="X80" t="s">
        <v>699</v>
      </c>
      <c r="Y80" t="s">
        <v>1874</v>
      </c>
      <c r="AA80" s="2" t="s">
        <v>1023</v>
      </c>
      <c r="AB80" s="9" t="str">
        <f t="shared" si="2"/>
        <v>TUNL-XXXIX.(2000)</v>
      </c>
      <c r="AC80" s="9" t="str">
        <f t="shared" si="3"/>
        <v>R.S.Canon.2000</v>
      </c>
      <c r="AD80" s="18" t="str">
        <f>IF(COUNTIF(EXFOR!G$38:G$54,"*"&amp;AB80&amp;"*")&gt;0,"○",IF(COUNTIF(EXFOR!J$38:J$54,"*"&amp;W80&amp;"*"&amp;V80)&gt;0,"△","×"))</f>
        <v>×</v>
      </c>
    </row>
    <row r="81" spans="1:30" ht="15">
      <c r="A81" s="2" t="s">
        <v>1823</v>
      </c>
      <c r="B81" s="2" t="s">
        <v>668</v>
      </c>
      <c r="C81" s="2" t="s">
        <v>1796</v>
      </c>
      <c r="D81" s="2" t="s">
        <v>670</v>
      </c>
      <c r="E81" s="2" t="s">
        <v>671</v>
      </c>
      <c r="F81" s="2" t="s">
        <v>701</v>
      </c>
      <c r="G81" s="2" t="s">
        <v>702</v>
      </c>
      <c r="I81" s="2" t="s">
        <v>685</v>
      </c>
      <c r="R81" t="s">
        <v>703</v>
      </c>
      <c r="S81" t="s">
        <v>1462</v>
      </c>
      <c r="U81" s="2" t="s">
        <v>1591</v>
      </c>
      <c r="V81" s="2" t="s">
        <v>1577</v>
      </c>
      <c r="W81" s="2" t="s">
        <v>698</v>
      </c>
      <c r="X81" t="s">
        <v>704</v>
      </c>
      <c r="Y81" t="s">
        <v>705</v>
      </c>
      <c r="AA81" s="2" t="s">
        <v>1023</v>
      </c>
      <c r="AB81" s="9" t="str">
        <f t="shared" si="2"/>
        <v>Triangle Univ.Nuclear Lab., Ann.Rept..(1999)53</v>
      </c>
      <c r="AC81" s="9" t="str">
        <f t="shared" si="3"/>
        <v>R.S.Canon.1999</v>
      </c>
      <c r="AD81" s="18" t="str">
        <f>IF(COUNTIF(EXFOR!G$38:G$54,"*"&amp;AB81&amp;"*")&gt;0,"○",IF(COUNTIF(EXFOR!J$38:J$54,"*"&amp;W81&amp;"*"&amp;V81)&gt;0,"△","×"))</f>
        <v>×</v>
      </c>
    </row>
    <row r="82" spans="1:30" ht="15">
      <c r="A82" s="2" t="s">
        <v>1823</v>
      </c>
      <c r="B82" s="2" t="s">
        <v>668</v>
      </c>
      <c r="C82" s="2" t="s">
        <v>1796</v>
      </c>
      <c r="D82" s="2" t="s">
        <v>670</v>
      </c>
      <c r="E82" s="2" t="s">
        <v>671</v>
      </c>
      <c r="F82" s="2" t="s">
        <v>701</v>
      </c>
      <c r="G82" s="2" t="s">
        <v>702</v>
      </c>
      <c r="I82" s="2" t="s">
        <v>685</v>
      </c>
      <c r="R82" t="s">
        <v>703</v>
      </c>
      <c r="S82" t="s">
        <v>706</v>
      </c>
      <c r="V82" s="2" t="s">
        <v>1577</v>
      </c>
      <c r="W82" s="2" t="s">
        <v>698</v>
      </c>
      <c r="X82" t="s">
        <v>704</v>
      </c>
      <c r="Y82" t="s">
        <v>705</v>
      </c>
      <c r="AA82" s="2" t="s">
        <v>1023</v>
      </c>
      <c r="AB82" s="9" t="str">
        <f t="shared" si="2"/>
        <v>TUNL-XXXVIII.(1999)</v>
      </c>
      <c r="AC82" s="9" t="str">
        <f t="shared" si="3"/>
        <v>R.S.Canon.1999</v>
      </c>
      <c r="AD82" s="18" t="str">
        <f>IF(COUNTIF(EXFOR!G$38:G$54,"*"&amp;AB82&amp;"*")&gt;0,"○",IF(COUNTIF(EXFOR!J$38:J$54,"*"&amp;W82&amp;"*"&amp;V82)&gt;0,"△","×"))</f>
        <v>×</v>
      </c>
    </row>
    <row r="83" spans="1:30" ht="12.75">
      <c r="A83" s="2" t="s">
        <v>1823</v>
      </c>
      <c r="B83" s="2" t="s">
        <v>668</v>
      </c>
      <c r="C83" s="2" t="s">
        <v>1796</v>
      </c>
      <c r="D83" s="2" t="s">
        <v>670</v>
      </c>
      <c r="E83" s="2" t="s">
        <v>671</v>
      </c>
      <c r="R83" t="s">
        <v>707</v>
      </c>
      <c r="S83" t="s">
        <v>708</v>
      </c>
      <c r="T83" s="2" t="s">
        <v>709</v>
      </c>
      <c r="U83" s="2" t="s">
        <v>710</v>
      </c>
      <c r="V83" s="2" t="s">
        <v>1577</v>
      </c>
      <c r="W83" s="2" t="s">
        <v>711</v>
      </c>
      <c r="X83" t="s">
        <v>712</v>
      </c>
      <c r="Y83" t="s">
        <v>713</v>
      </c>
      <c r="AA83" s="2" t="s">
        <v>1023</v>
      </c>
      <c r="AB83" s="9" t="str">
        <f t="shared" si="2"/>
        <v>ZEP.115(1999)2080</v>
      </c>
      <c r="AC83" s="9" t="str">
        <f t="shared" si="3"/>
        <v>V.Yu.Bychenkov.1999</v>
      </c>
      <c r="AD83" s="18" t="str">
        <f>IF(COUNTIF(EXFOR!G$38:G$54,"*"&amp;AB83&amp;"*")&gt;0,"○",IF(COUNTIF(EXFOR!J$38:J$54,"*"&amp;W83&amp;"*"&amp;V83)&gt;0,"△","×"))</f>
        <v>×</v>
      </c>
    </row>
    <row r="84" spans="1:30" ht="12.75">
      <c r="A84" s="2" t="s">
        <v>1823</v>
      </c>
      <c r="B84" s="2" t="s">
        <v>668</v>
      </c>
      <c r="C84" s="2" t="s">
        <v>1796</v>
      </c>
      <c r="D84" s="2" t="s">
        <v>670</v>
      </c>
      <c r="E84" s="2" t="s">
        <v>671</v>
      </c>
      <c r="R84" t="s">
        <v>707</v>
      </c>
      <c r="S84" t="s">
        <v>714</v>
      </c>
      <c r="T84" s="2" t="s">
        <v>715</v>
      </c>
      <c r="U84" s="2" t="s">
        <v>716</v>
      </c>
      <c r="V84" s="2" t="s">
        <v>1577</v>
      </c>
      <c r="W84" s="2" t="s">
        <v>711</v>
      </c>
      <c r="X84" t="s">
        <v>712</v>
      </c>
      <c r="Y84" t="s">
        <v>713</v>
      </c>
      <c r="AA84" s="2" t="s">
        <v>1023</v>
      </c>
      <c r="AB84" s="9" t="str">
        <f t="shared" si="2"/>
        <v>J.Exper.Theo.Phys..88(1999)1137</v>
      </c>
      <c r="AC84" s="9" t="str">
        <f t="shared" si="3"/>
        <v>V.Yu.Bychenkov.1999</v>
      </c>
      <c r="AD84" s="18" t="str">
        <f>IF(COUNTIF(EXFOR!G$38:G$54,"*"&amp;AB84&amp;"*")&gt;0,"○",IF(COUNTIF(EXFOR!J$38:J$54,"*"&amp;W84&amp;"*"&amp;V84)&gt;0,"△","×"))</f>
        <v>×</v>
      </c>
    </row>
    <row r="85" spans="1:30" ht="14.25" customHeight="1">
      <c r="A85" s="2" t="s">
        <v>1823</v>
      </c>
      <c r="B85" s="2" t="s">
        <v>668</v>
      </c>
      <c r="C85" s="2" t="s">
        <v>1796</v>
      </c>
      <c r="D85" s="2" t="s">
        <v>670</v>
      </c>
      <c r="E85" s="2" t="s">
        <v>671</v>
      </c>
      <c r="F85" s="2" t="s">
        <v>1835</v>
      </c>
      <c r="L85" s="2" t="s">
        <v>686</v>
      </c>
      <c r="R85" t="s">
        <v>717</v>
      </c>
      <c r="S85" s="2" t="s">
        <v>718</v>
      </c>
      <c r="T85" s="2" t="s">
        <v>719</v>
      </c>
      <c r="U85" s="2" t="s">
        <v>720</v>
      </c>
      <c r="V85" s="2" t="s">
        <v>721</v>
      </c>
      <c r="W85" s="2" t="s">
        <v>722</v>
      </c>
      <c r="X85" t="s">
        <v>723</v>
      </c>
      <c r="Y85" t="s">
        <v>724</v>
      </c>
      <c r="AB85" s="9" t="str">
        <f t="shared" si="2"/>
        <v>NIM/A.417(1998)297</v>
      </c>
      <c r="AC85" s="9" t="str">
        <f t="shared" si="3"/>
        <v>I.Mazumdar.1998</v>
      </c>
      <c r="AD85" s="18" t="str">
        <f>IF(COUNTIF(EXFOR!G$38:G$54,"*"&amp;AB85&amp;"*")&gt;0,"○",IF(COUNTIF(EXFOR!J$38:J$54,"*"&amp;W85&amp;"*"&amp;V85)&gt;0,"△","×"))</f>
        <v>×</v>
      </c>
    </row>
    <row r="86" spans="1:30" ht="14.25" customHeight="1">
      <c r="A86" s="2" t="s">
        <v>1823</v>
      </c>
      <c r="B86" s="2" t="s">
        <v>668</v>
      </c>
      <c r="C86" s="2" t="s">
        <v>1796</v>
      </c>
      <c r="D86" s="2" t="s">
        <v>670</v>
      </c>
      <c r="E86" s="2" t="s">
        <v>671</v>
      </c>
      <c r="F86" s="2" t="s">
        <v>1476</v>
      </c>
      <c r="H86" s="2" t="s">
        <v>1581</v>
      </c>
      <c r="R86" t="s">
        <v>1217</v>
      </c>
      <c r="S86" t="s">
        <v>1218</v>
      </c>
      <c r="V86" s="2" t="s">
        <v>721</v>
      </c>
      <c r="W86" s="2" t="s">
        <v>1219</v>
      </c>
      <c r="X86" t="s">
        <v>1220</v>
      </c>
      <c r="Y86" t="s">
        <v>1221</v>
      </c>
      <c r="AA86" s="2" t="s">
        <v>919</v>
      </c>
      <c r="AB86" s="9" t="str">
        <f t="shared" si="2"/>
        <v>RIKEN-AF-NP-281.(1998)</v>
      </c>
      <c r="AC86" s="9" t="str">
        <f t="shared" si="3"/>
        <v>H.Kurasawa.1998</v>
      </c>
      <c r="AD86" s="18" t="str">
        <f>IF(COUNTIF(EXFOR!G$38:G$54,"*"&amp;AB86&amp;"*")&gt;0,"○",IF(COUNTIF(EXFOR!J$38:J$54,"*"&amp;W86&amp;"*"&amp;V86)&gt;0,"△","×"))</f>
        <v>×</v>
      </c>
    </row>
    <row r="87" spans="1:30" ht="15">
      <c r="A87" s="2" t="s">
        <v>1823</v>
      </c>
      <c r="B87" s="2" t="s">
        <v>668</v>
      </c>
      <c r="C87" s="2" t="s">
        <v>1796</v>
      </c>
      <c r="D87" s="2" t="s">
        <v>670</v>
      </c>
      <c r="E87" s="2" t="s">
        <v>671</v>
      </c>
      <c r="F87" s="2" t="s">
        <v>1854</v>
      </c>
      <c r="R87" t="s">
        <v>1222</v>
      </c>
      <c r="S87" t="s">
        <v>1462</v>
      </c>
      <c r="U87" s="2" t="s">
        <v>1223</v>
      </c>
      <c r="V87" s="2" t="s">
        <v>721</v>
      </c>
      <c r="W87" s="2" t="s">
        <v>698</v>
      </c>
      <c r="X87" t="s">
        <v>704</v>
      </c>
      <c r="Y87" t="s">
        <v>1224</v>
      </c>
      <c r="AA87" s="2" t="s">
        <v>1023</v>
      </c>
      <c r="AB87" s="9" t="str">
        <f t="shared" si="2"/>
        <v>Triangle Univ.Nuclear Lab., Ann.Rept..(1998)64</v>
      </c>
      <c r="AC87" s="9" t="str">
        <f t="shared" si="3"/>
        <v>R.S.Canon.1998</v>
      </c>
      <c r="AD87" s="18" t="str">
        <f>IF(COUNTIF(EXFOR!G$38:G$54,"*"&amp;AB87&amp;"*")&gt;0,"○",IF(COUNTIF(EXFOR!J$38:J$54,"*"&amp;W87&amp;"*"&amp;V87)&gt;0,"△","×"))</f>
        <v>×</v>
      </c>
    </row>
    <row r="88" spans="1:30" ht="15">
      <c r="A88" s="2" t="s">
        <v>1823</v>
      </c>
      <c r="B88" s="2" t="s">
        <v>668</v>
      </c>
      <c r="C88" s="2" t="s">
        <v>1796</v>
      </c>
      <c r="D88" s="2" t="s">
        <v>670</v>
      </c>
      <c r="E88" s="2" t="s">
        <v>671</v>
      </c>
      <c r="F88" s="2" t="s">
        <v>1854</v>
      </c>
      <c r="R88" t="s">
        <v>1222</v>
      </c>
      <c r="S88" t="s">
        <v>1225</v>
      </c>
      <c r="V88" s="2" t="s">
        <v>721</v>
      </c>
      <c r="W88" s="2" t="s">
        <v>698</v>
      </c>
      <c r="X88" t="s">
        <v>704</v>
      </c>
      <c r="Y88" t="s">
        <v>1224</v>
      </c>
      <c r="AA88" s="2" t="s">
        <v>1023</v>
      </c>
      <c r="AB88" s="9" t="str">
        <f t="shared" si="2"/>
        <v>TUNL-XXXVII.(1998)</v>
      </c>
      <c r="AC88" s="9" t="str">
        <f t="shared" si="3"/>
        <v>R.S.Canon.1998</v>
      </c>
      <c r="AD88" s="18" t="str">
        <f>IF(COUNTIF(EXFOR!G$38:G$54,"*"&amp;AB88&amp;"*")&gt;0,"○",IF(COUNTIF(EXFOR!J$38:J$54,"*"&amp;W88&amp;"*"&amp;V88)&gt;0,"△","×"))</f>
        <v>×</v>
      </c>
    </row>
    <row r="89" spans="1:30" ht="15">
      <c r="A89" s="2" t="s">
        <v>1823</v>
      </c>
      <c r="B89" s="2" t="s">
        <v>668</v>
      </c>
      <c r="C89" s="2" t="s">
        <v>1796</v>
      </c>
      <c r="D89" s="2" t="s">
        <v>670</v>
      </c>
      <c r="E89" s="2" t="s">
        <v>671</v>
      </c>
      <c r="F89" s="2" t="s">
        <v>1860</v>
      </c>
      <c r="G89" s="2" t="s">
        <v>684</v>
      </c>
      <c r="R89" t="s">
        <v>1226</v>
      </c>
      <c r="S89" s="2" t="s">
        <v>1557</v>
      </c>
      <c r="T89" s="2" t="s">
        <v>1227</v>
      </c>
      <c r="U89" s="2" t="s">
        <v>1228</v>
      </c>
      <c r="V89" s="2" t="s">
        <v>1585</v>
      </c>
      <c r="W89" s="2" t="s">
        <v>1229</v>
      </c>
      <c r="X89" t="s">
        <v>1230</v>
      </c>
      <c r="Y89" t="s">
        <v>1231</v>
      </c>
      <c r="AB89" s="9" t="str">
        <f t="shared" si="2"/>
        <v>NP/A.613(1997)267</v>
      </c>
      <c r="AC89" s="9" t="str">
        <f t="shared" si="3"/>
        <v>E.Traneus.1997</v>
      </c>
      <c r="AD89" s="18" t="str">
        <f>IF(COUNTIF(EXFOR!G$38:G$54,"*"&amp;AB89&amp;"*")&gt;0,"○",IF(COUNTIF(EXFOR!J$38:J$54,"*"&amp;W89&amp;"*"&amp;V89)&gt;0,"△","×"))</f>
        <v>×</v>
      </c>
    </row>
    <row r="90" spans="1:30" ht="12.75">
      <c r="A90" s="2" t="s">
        <v>1823</v>
      </c>
      <c r="B90" s="2" t="s">
        <v>668</v>
      </c>
      <c r="C90" s="2" t="s">
        <v>1796</v>
      </c>
      <c r="D90" s="2" t="s">
        <v>670</v>
      </c>
      <c r="E90" s="2" t="s">
        <v>671</v>
      </c>
      <c r="F90" s="2" t="s">
        <v>1476</v>
      </c>
      <c r="R90" t="s">
        <v>1477</v>
      </c>
      <c r="S90" s="2" t="s">
        <v>1478</v>
      </c>
      <c r="T90" s="2" t="s">
        <v>1479</v>
      </c>
      <c r="U90" s="2" t="s">
        <v>1480</v>
      </c>
      <c r="V90" s="2" t="s">
        <v>1481</v>
      </c>
      <c r="W90" s="2" t="s">
        <v>1482</v>
      </c>
      <c r="X90" t="s">
        <v>1482</v>
      </c>
      <c r="Y90" t="s">
        <v>1483</v>
      </c>
      <c r="AB90" s="9" t="str">
        <f t="shared" si="2"/>
        <v>APP/B.27(1996)231</v>
      </c>
      <c r="AC90" s="9" t="str">
        <f t="shared" si="3"/>
        <v>H.Rebel.1996</v>
      </c>
      <c r="AD90" s="18" t="str">
        <f>IF(COUNTIF(EXFOR!G$38:G$54,"*"&amp;AB90&amp;"*")&gt;0,"○",IF(COUNTIF(EXFOR!J$38:J$54,"*"&amp;W90&amp;"*"&amp;V90)&gt;0,"△","×"))</f>
        <v>×</v>
      </c>
    </row>
    <row r="91" spans="1:30" ht="15">
      <c r="A91" s="2" t="s">
        <v>1823</v>
      </c>
      <c r="B91" s="2" t="s">
        <v>668</v>
      </c>
      <c r="C91" s="2" t="s">
        <v>1796</v>
      </c>
      <c r="D91" s="2" t="s">
        <v>670</v>
      </c>
      <c r="E91" s="2" t="s">
        <v>671</v>
      </c>
      <c r="F91" s="2" t="s">
        <v>1860</v>
      </c>
      <c r="G91" s="2" t="s">
        <v>1861</v>
      </c>
      <c r="H91" s="2" t="s">
        <v>684</v>
      </c>
      <c r="R91" t="s">
        <v>1232</v>
      </c>
      <c r="S91" s="2" t="s">
        <v>1557</v>
      </c>
      <c r="T91" s="2" t="s">
        <v>1233</v>
      </c>
      <c r="U91" s="2" t="s">
        <v>1530</v>
      </c>
      <c r="V91" s="2" t="s">
        <v>1481</v>
      </c>
      <c r="W91" s="2" t="s">
        <v>1234</v>
      </c>
      <c r="X91" t="s">
        <v>1235</v>
      </c>
      <c r="Y91" t="s">
        <v>1236</v>
      </c>
      <c r="AB91" s="9" t="str">
        <f t="shared" si="2"/>
        <v>NP/A.603(1996)1</v>
      </c>
      <c r="AC91" s="9" t="str">
        <f t="shared" si="3"/>
        <v>T.B.Bright.1996</v>
      </c>
      <c r="AD91" s="18" t="str">
        <f>IF(COUNTIF(EXFOR!G$38:G$54,"*"&amp;AB91&amp;"*")&gt;0,"○",IF(COUNTIF(EXFOR!J$38:J$54,"*"&amp;W91&amp;"*"&amp;V91)&gt;0,"△","×"))</f>
        <v>×</v>
      </c>
    </row>
    <row r="92" spans="1:30" ht="12.75">
      <c r="A92" s="2" t="s">
        <v>1823</v>
      </c>
      <c r="B92" s="2" t="s">
        <v>668</v>
      </c>
      <c r="C92" s="2" t="s">
        <v>1796</v>
      </c>
      <c r="D92" s="2" t="s">
        <v>670</v>
      </c>
      <c r="E92" s="2" t="s">
        <v>671</v>
      </c>
      <c r="F92" s="2" t="s">
        <v>1860</v>
      </c>
      <c r="H92" s="2" t="s">
        <v>684</v>
      </c>
      <c r="R92" t="s">
        <v>1237</v>
      </c>
      <c r="S92" s="2" t="s">
        <v>1557</v>
      </c>
      <c r="T92" s="2" t="s">
        <v>1238</v>
      </c>
      <c r="U92" s="2" t="s">
        <v>1239</v>
      </c>
      <c r="V92" s="2" t="s">
        <v>333</v>
      </c>
      <c r="W92" s="2" t="s">
        <v>1240</v>
      </c>
      <c r="X92" t="s">
        <v>1241</v>
      </c>
      <c r="Y92" t="s">
        <v>1242</v>
      </c>
      <c r="AB92" s="9" t="str">
        <f t="shared" si="2"/>
        <v>NP/A.553(1993)543c</v>
      </c>
      <c r="AC92" s="9" t="str">
        <f t="shared" si="3"/>
        <v>B.Hoistad.1993</v>
      </c>
      <c r="AD92" s="18" t="str">
        <f>IF(COUNTIF(EXFOR!G$38:G$54,"*"&amp;AB92&amp;"*")&gt;0,"○",IF(COUNTIF(EXFOR!J$38:J$54,"*"&amp;W92&amp;"*"&amp;V92)&gt;0,"△","×"))</f>
        <v>×</v>
      </c>
    </row>
    <row r="93" spans="1:30" ht="13.5">
      <c r="A93" s="2" t="s">
        <v>1823</v>
      </c>
      <c r="B93" s="2" t="s">
        <v>668</v>
      </c>
      <c r="C93" s="2" t="s">
        <v>1796</v>
      </c>
      <c r="D93" s="2" t="s">
        <v>670</v>
      </c>
      <c r="E93" s="2" t="s">
        <v>671</v>
      </c>
      <c r="F93" s="2" t="s">
        <v>1492</v>
      </c>
      <c r="L93" s="2" t="s">
        <v>686</v>
      </c>
      <c r="R93" t="s">
        <v>1243</v>
      </c>
      <c r="S93" s="2" t="s">
        <v>718</v>
      </c>
      <c r="T93" s="2" t="s">
        <v>1244</v>
      </c>
      <c r="U93" s="2" t="s">
        <v>1245</v>
      </c>
      <c r="V93" s="2" t="s">
        <v>915</v>
      </c>
      <c r="W93" s="2" t="s">
        <v>1246</v>
      </c>
      <c r="X93" t="s">
        <v>1247</v>
      </c>
      <c r="Y93" t="s">
        <v>1248</v>
      </c>
      <c r="AB93" s="9" t="str">
        <f t="shared" si="2"/>
        <v>NIM/A.313(1992)563</v>
      </c>
      <c r="AC93" s="9" t="str">
        <f t="shared" si="3"/>
        <v>W.J.Kernan.1992</v>
      </c>
      <c r="AD93" s="18" t="str">
        <f>IF(COUNTIF(EXFOR!G$38:G$54,"*"&amp;AB93&amp;"*")&gt;0,"○",IF(COUNTIF(EXFOR!J$38:J$54,"*"&amp;W93&amp;"*"&amp;V93)&gt;0,"△","×"))</f>
        <v>×</v>
      </c>
    </row>
    <row r="94" spans="1:30" ht="12.75">
      <c r="A94" s="2" t="s">
        <v>1823</v>
      </c>
      <c r="B94" s="2" t="s">
        <v>668</v>
      </c>
      <c r="C94" s="2" t="s">
        <v>1796</v>
      </c>
      <c r="D94" s="2" t="s">
        <v>670</v>
      </c>
      <c r="E94" s="2" t="s">
        <v>671</v>
      </c>
      <c r="F94" s="2" t="s">
        <v>1794</v>
      </c>
      <c r="G94" s="2" t="s">
        <v>1249</v>
      </c>
      <c r="H94" s="2" t="s">
        <v>1862</v>
      </c>
      <c r="R94" t="s">
        <v>1250</v>
      </c>
      <c r="S94" s="2" t="s">
        <v>688</v>
      </c>
      <c r="T94" s="2" t="s">
        <v>1463</v>
      </c>
      <c r="U94" s="2" t="s">
        <v>1251</v>
      </c>
      <c r="V94" s="2" t="s">
        <v>915</v>
      </c>
      <c r="W94" s="2" t="s">
        <v>1252</v>
      </c>
      <c r="X94" t="s">
        <v>1253</v>
      </c>
      <c r="Y94" t="s">
        <v>1254</v>
      </c>
      <c r="Z94" s="2" t="s">
        <v>1255</v>
      </c>
      <c r="AB94" s="9" t="str">
        <f t="shared" si="2"/>
        <v>PR/C.46(1992)1425</v>
      </c>
      <c r="AC94" s="9" t="str">
        <f t="shared" si="3"/>
        <v>Y.-K.Ho.1992</v>
      </c>
      <c r="AD94" s="18" t="str">
        <f>IF(COUNTIF(EXFOR!G$38:G$54,"*"&amp;AB94&amp;"*")&gt;0,"○",IF(COUNTIF(EXFOR!J$38:J$54,"*"&amp;W94&amp;"*"&amp;V94)&gt;0,"△","×"))</f>
        <v>×</v>
      </c>
    </row>
    <row r="95" spans="1:30" ht="15">
      <c r="A95" s="2" t="s">
        <v>1823</v>
      </c>
      <c r="B95" s="2" t="s">
        <v>668</v>
      </c>
      <c r="C95" s="2" t="s">
        <v>1796</v>
      </c>
      <c r="D95" s="2" t="s">
        <v>670</v>
      </c>
      <c r="E95" s="2" t="s">
        <v>671</v>
      </c>
      <c r="F95" s="2" t="s">
        <v>1860</v>
      </c>
      <c r="R95" t="s">
        <v>1256</v>
      </c>
      <c r="S95" s="2" t="s">
        <v>1257</v>
      </c>
      <c r="T95" s="2" t="s">
        <v>1258</v>
      </c>
      <c r="U95" s="2" t="s">
        <v>1259</v>
      </c>
      <c r="V95" s="2" t="s">
        <v>915</v>
      </c>
      <c r="W95" s="2" t="s">
        <v>1240</v>
      </c>
      <c r="X95" t="s">
        <v>1260</v>
      </c>
      <c r="Y95" t="s">
        <v>1261</v>
      </c>
      <c r="AB95" s="9" t="str">
        <f t="shared" si="2"/>
        <v>PL/B.276(1992)294</v>
      </c>
      <c r="AC95" s="9" t="str">
        <f t="shared" si="3"/>
        <v>B.Hoistad.1992</v>
      </c>
      <c r="AD95" s="18" t="str">
        <f>IF(COUNTIF(EXFOR!G$38:G$54,"*"&amp;AB95&amp;"*")&gt;0,"○",IF(COUNTIF(EXFOR!J$38:J$54,"*"&amp;W95&amp;"*"&amp;V95)&gt;0,"△","×"))</f>
        <v>×</v>
      </c>
    </row>
    <row r="96" spans="1:30" ht="12.75">
      <c r="A96" s="2" t="s">
        <v>1823</v>
      </c>
      <c r="B96" s="2" t="s">
        <v>668</v>
      </c>
      <c r="C96" s="2" t="s">
        <v>1796</v>
      </c>
      <c r="D96" s="2" t="s">
        <v>670</v>
      </c>
      <c r="E96" s="2" t="s">
        <v>671</v>
      </c>
      <c r="F96" s="2" t="s">
        <v>1262</v>
      </c>
      <c r="L96" s="2" t="s">
        <v>686</v>
      </c>
      <c r="R96" t="s">
        <v>1263</v>
      </c>
      <c r="S96" t="s">
        <v>1264</v>
      </c>
      <c r="U96" s="2" t="s">
        <v>1265</v>
      </c>
      <c r="V96" s="2" t="s">
        <v>915</v>
      </c>
      <c r="W96" s="2" t="s">
        <v>1266</v>
      </c>
      <c r="X96" t="s">
        <v>1267</v>
      </c>
      <c r="Y96" t="s">
        <v>1268</v>
      </c>
      <c r="AB96" s="9" t="str">
        <f t="shared" si="2"/>
        <v>KVI 1991 Ann.Rept.(1992)35</v>
      </c>
      <c r="AC96" s="9" t="str">
        <f t="shared" si="3"/>
        <v>F.W.N.de Boer.1992</v>
      </c>
      <c r="AD96" s="18" t="str">
        <f>IF(COUNTIF(EXFOR!G$38:G$54,"*"&amp;AB96&amp;"*")&gt;0,"○",IF(COUNTIF(EXFOR!J$38:J$54,"*"&amp;W96&amp;"*"&amp;V96)&gt;0,"△","×"))</f>
        <v>×</v>
      </c>
    </row>
    <row r="97" spans="1:30" ht="12.75">
      <c r="A97" s="2" t="s">
        <v>1823</v>
      </c>
      <c r="B97" s="2" t="s">
        <v>668</v>
      </c>
      <c r="C97" s="2" t="s">
        <v>1796</v>
      </c>
      <c r="D97" s="2" t="s">
        <v>670</v>
      </c>
      <c r="E97" s="2" t="s">
        <v>671</v>
      </c>
      <c r="F97" s="2" t="s">
        <v>1269</v>
      </c>
      <c r="G97" s="2" t="s">
        <v>976</v>
      </c>
      <c r="I97" s="2" t="s">
        <v>685</v>
      </c>
      <c r="L97" s="2" t="s">
        <v>686</v>
      </c>
      <c r="R97" t="s">
        <v>1270</v>
      </c>
      <c r="S97" s="2" t="s">
        <v>1557</v>
      </c>
      <c r="T97" s="2" t="s">
        <v>1271</v>
      </c>
      <c r="U97" s="2" t="s">
        <v>1272</v>
      </c>
      <c r="V97" s="2" t="s">
        <v>915</v>
      </c>
      <c r="W97" s="2" t="s">
        <v>1273</v>
      </c>
      <c r="X97" t="s">
        <v>1274</v>
      </c>
      <c r="Y97" t="s">
        <v>39</v>
      </c>
      <c r="AB97" s="9" t="str">
        <f t="shared" si="2"/>
        <v>NP/A.539(1992)75</v>
      </c>
      <c r="AC97" s="9" t="str">
        <f t="shared" si="3"/>
        <v>F.E.Cecil.1992</v>
      </c>
      <c r="AD97" s="18" t="str">
        <f>IF(COUNTIF(EXFOR!G$38:G$54,"*"&amp;AB97&amp;"*")&gt;0,"○",IF(COUNTIF(EXFOR!J$38:J$54,"*"&amp;W97&amp;"*"&amp;V97)&gt;0,"△","×"))</f>
        <v>○</v>
      </c>
    </row>
    <row r="98" spans="1:30" ht="12.75">
      <c r="A98" s="2" t="s">
        <v>1823</v>
      </c>
      <c r="B98" s="2" t="s">
        <v>668</v>
      </c>
      <c r="C98" s="2" t="s">
        <v>1796</v>
      </c>
      <c r="D98" s="2" t="s">
        <v>670</v>
      </c>
      <c r="E98" s="2" t="s">
        <v>671</v>
      </c>
      <c r="F98" s="2" t="s">
        <v>1269</v>
      </c>
      <c r="G98" s="2" t="s">
        <v>976</v>
      </c>
      <c r="J98" s="2" t="s">
        <v>686</v>
      </c>
      <c r="R98" t="s">
        <v>40</v>
      </c>
      <c r="S98" s="2" t="s">
        <v>1513</v>
      </c>
      <c r="T98" t="s">
        <v>41</v>
      </c>
      <c r="U98">
        <v>12</v>
      </c>
      <c r="V98" s="2" t="s">
        <v>925</v>
      </c>
      <c r="W98" s="2" t="s">
        <v>1273</v>
      </c>
      <c r="X98" t="s">
        <v>42</v>
      </c>
      <c r="Y98" t="s">
        <v>39</v>
      </c>
      <c r="AB98" s="9" t="str">
        <f t="shared" si="2"/>
        <v>BAP.36, No.4, 1242, B10(1991)12</v>
      </c>
      <c r="AC98" s="9" t="str">
        <f t="shared" si="3"/>
        <v>F.E.Cecil.1991</v>
      </c>
      <c r="AD98" s="18" t="str">
        <f>IF(COUNTIF(EXFOR!G$38:G$54,"*"&amp;AB98&amp;"*")&gt;0,"○",IF(COUNTIF(EXFOR!J$38:J$54,"*"&amp;W98&amp;"*"&amp;V98)&gt;0,"△","×"))</f>
        <v>×</v>
      </c>
    </row>
    <row r="99" spans="1:30" ht="12.75">
      <c r="A99" s="2" t="s">
        <v>1823</v>
      </c>
      <c r="B99" s="2" t="s">
        <v>668</v>
      </c>
      <c r="C99" s="2" t="s">
        <v>1796</v>
      </c>
      <c r="D99" s="2" t="s">
        <v>670</v>
      </c>
      <c r="E99" s="2" t="s">
        <v>671</v>
      </c>
      <c r="G99" s="2" t="s">
        <v>43</v>
      </c>
      <c r="R99" t="s">
        <v>44</v>
      </c>
      <c r="S99" s="2" t="s">
        <v>1513</v>
      </c>
      <c r="T99" t="s">
        <v>41</v>
      </c>
      <c r="U99" s="2" t="s">
        <v>45</v>
      </c>
      <c r="V99" s="2" t="s">
        <v>925</v>
      </c>
      <c r="W99" s="2" t="s">
        <v>1234</v>
      </c>
      <c r="X99" t="s">
        <v>46</v>
      </c>
      <c r="Y99" t="s">
        <v>47</v>
      </c>
      <c r="AB99" s="9" t="str">
        <f t="shared" si="2"/>
        <v>BAP.36, No.4, 1242, B10(1991)9</v>
      </c>
      <c r="AC99" s="9" t="str">
        <f t="shared" si="3"/>
        <v>T.B.Bright.1991</v>
      </c>
      <c r="AD99" s="18" t="str">
        <f>IF(COUNTIF(EXFOR!G$38:G$54,"*"&amp;AB99&amp;"*")&gt;0,"○",IF(COUNTIF(EXFOR!J$38:J$54,"*"&amp;W99&amp;"*"&amp;V99)&gt;0,"△","×"))</f>
        <v>×</v>
      </c>
    </row>
    <row r="100" spans="1:30" ht="15">
      <c r="A100" s="2" t="s">
        <v>1823</v>
      </c>
      <c r="B100" s="2" t="s">
        <v>668</v>
      </c>
      <c r="C100" s="2" t="s">
        <v>1796</v>
      </c>
      <c r="D100" s="2" t="s">
        <v>670</v>
      </c>
      <c r="E100" s="2" t="s">
        <v>671</v>
      </c>
      <c r="F100" s="2" t="s">
        <v>48</v>
      </c>
      <c r="H100" s="2" t="s">
        <v>684</v>
      </c>
      <c r="R100" t="s">
        <v>49</v>
      </c>
      <c r="S100" s="2" t="s">
        <v>1513</v>
      </c>
      <c r="T100" t="s">
        <v>41</v>
      </c>
      <c r="U100" s="2" t="s">
        <v>50</v>
      </c>
      <c r="V100" s="2" t="s">
        <v>925</v>
      </c>
      <c r="W100" s="2" t="s">
        <v>51</v>
      </c>
      <c r="X100" t="s">
        <v>52</v>
      </c>
      <c r="Y100" t="s">
        <v>53</v>
      </c>
      <c r="AB100" s="9" t="str">
        <f t="shared" si="2"/>
        <v>BAP.36, No.4, 1242, B10(1991)8</v>
      </c>
      <c r="AC100" s="9" t="str">
        <f t="shared" si="3"/>
        <v>G.S.Adams.1991</v>
      </c>
      <c r="AD100" s="18" t="str">
        <f>IF(COUNTIF(EXFOR!G$38:G$54,"*"&amp;AB100&amp;"*")&gt;0,"○",IF(COUNTIF(EXFOR!J$38:J$54,"*"&amp;W100&amp;"*"&amp;V100)&gt;0,"△","×"))</f>
        <v>×</v>
      </c>
    </row>
    <row r="101" spans="1:30" ht="12.75">
      <c r="A101" s="2" t="s">
        <v>1823</v>
      </c>
      <c r="B101" s="2" t="s">
        <v>668</v>
      </c>
      <c r="C101" s="2" t="s">
        <v>1796</v>
      </c>
      <c r="D101" s="2" t="s">
        <v>670</v>
      </c>
      <c r="E101" s="2" t="s">
        <v>671</v>
      </c>
      <c r="F101" s="2" t="s">
        <v>1860</v>
      </c>
      <c r="R101" t="s">
        <v>54</v>
      </c>
      <c r="S101" s="2" t="s">
        <v>718</v>
      </c>
      <c r="T101" s="2" t="s">
        <v>55</v>
      </c>
      <c r="U101" s="2" t="s">
        <v>56</v>
      </c>
      <c r="V101" s="2" t="s">
        <v>933</v>
      </c>
      <c r="W101" s="2" t="s">
        <v>1240</v>
      </c>
      <c r="X101" t="s">
        <v>57</v>
      </c>
      <c r="Y101" t="s">
        <v>58</v>
      </c>
      <c r="AB101" s="9" t="str">
        <f t="shared" si="2"/>
        <v>NIM/A.295(1990)172</v>
      </c>
      <c r="AC101" s="9" t="str">
        <f t="shared" si="3"/>
        <v>B.Hoistad.1990</v>
      </c>
      <c r="AD101" s="18" t="str">
        <f>IF(COUNTIF(EXFOR!G$38:G$54,"*"&amp;AB101&amp;"*")&gt;0,"○",IF(COUNTIF(EXFOR!J$38:J$54,"*"&amp;W101&amp;"*"&amp;V101)&gt;0,"△","×"))</f>
        <v>×</v>
      </c>
    </row>
    <row r="102" spans="1:30" ht="12.75">
      <c r="A102" s="2" t="s">
        <v>1823</v>
      </c>
      <c r="B102" s="2" t="s">
        <v>668</v>
      </c>
      <c r="C102" s="2" t="s">
        <v>1796</v>
      </c>
      <c r="D102" s="2" t="s">
        <v>670</v>
      </c>
      <c r="E102" s="2" t="s">
        <v>671</v>
      </c>
      <c r="F102" s="2" t="s">
        <v>59</v>
      </c>
      <c r="R102" t="s">
        <v>60</v>
      </c>
      <c r="S102" t="s">
        <v>61</v>
      </c>
      <c r="U102" s="2" t="s">
        <v>62</v>
      </c>
      <c r="V102" s="2" t="s">
        <v>933</v>
      </c>
      <c r="W102" s="2" t="s">
        <v>63</v>
      </c>
      <c r="X102" t="s">
        <v>64</v>
      </c>
      <c r="Y102" t="s">
        <v>65</v>
      </c>
      <c r="AB102" s="9" t="str">
        <f t="shared" si="2"/>
        <v>KVI 1989 Ann.Rept.(1990)19</v>
      </c>
      <c r="AC102" s="9" t="str">
        <f t="shared" si="3"/>
        <v>A.Buda.1990</v>
      </c>
      <c r="AD102" s="18" t="str">
        <f>IF(COUNTIF(EXFOR!G$38:G$54,"*"&amp;AB102&amp;"*")&gt;0,"○",IF(COUNTIF(EXFOR!J$38:J$54,"*"&amp;W102&amp;"*"&amp;V102)&gt;0,"△","×"))</f>
        <v>×</v>
      </c>
    </row>
    <row r="103" spans="1:30" ht="12.75">
      <c r="A103" s="2" t="s">
        <v>1823</v>
      </c>
      <c r="B103" s="2" t="s">
        <v>668</v>
      </c>
      <c r="C103" s="2" t="s">
        <v>1796</v>
      </c>
      <c r="D103" s="2" t="s">
        <v>670</v>
      </c>
      <c r="E103" s="2" t="s">
        <v>671</v>
      </c>
      <c r="F103" s="2" t="s">
        <v>1786</v>
      </c>
      <c r="G103" s="2" t="s">
        <v>48</v>
      </c>
      <c r="H103" s="2" t="s">
        <v>684</v>
      </c>
      <c r="L103" s="2" t="s">
        <v>686</v>
      </c>
      <c r="R103" t="s">
        <v>66</v>
      </c>
      <c r="S103" s="2" t="s">
        <v>688</v>
      </c>
      <c r="T103" s="2" t="s">
        <v>67</v>
      </c>
      <c r="U103" s="2" t="s">
        <v>68</v>
      </c>
      <c r="V103" s="2" t="s">
        <v>941</v>
      </c>
      <c r="W103" s="2" t="s">
        <v>69</v>
      </c>
      <c r="X103" t="s">
        <v>70</v>
      </c>
      <c r="Y103" t="s">
        <v>71</v>
      </c>
      <c r="Z103" s="2" t="s">
        <v>890</v>
      </c>
      <c r="AB103" s="9" t="str">
        <f t="shared" si="2"/>
        <v>PR/C.37(1988)503</v>
      </c>
      <c r="AC103" s="9" t="str">
        <f t="shared" si="3"/>
        <v>H.J.Hausman.1988</v>
      </c>
      <c r="AD103" s="18" t="str">
        <f>IF(COUNTIF(EXFOR!G$38:G$54,"*"&amp;AB103&amp;"*")&gt;0,"○",IF(COUNTIF(EXFOR!J$38:J$54,"*"&amp;W103&amp;"*"&amp;V103)&gt;0,"△","×"))</f>
        <v>×</v>
      </c>
    </row>
    <row r="104" spans="1:30" ht="12.75">
      <c r="A104" s="2" t="s">
        <v>1823</v>
      </c>
      <c r="B104" s="2" t="s">
        <v>668</v>
      </c>
      <c r="C104" s="2" t="s">
        <v>1796</v>
      </c>
      <c r="D104" s="2" t="s">
        <v>670</v>
      </c>
      <c r="E104" s="2" t="s">
        <v>671</v>
      </c>
      <c r="F104" s="2" t="s">
        <v>1492</v>
      </c>
      <c r="G104" s="2" t="s">
        <v>1493</v>
      </c>
      <c r="R104" t="s">
        <v>1494</v>
      </c>
      <c r="S104" s="2" t="s">
        <v>1495</v>
      </c>
      <c r="T104" s="2" t="s">
        <v>1496</v>
      </c>
      <c r="U104" s="2" t="s">
        <v>1497</v>
      </c>
      <c r="V104" s="2" t="s">
        <v>1498</v>
      </c>
      <c r="W104" s="2" t="s">
        <v>891</v>
      </c>
      <c r="X104" t="s">
        <v>1332</v>
      </c>
      <c r="Y104" t="s">
        <v>1501</v>
      </c>
      <c r="AB104" s="9" t="str">
        <f t="shared" si="2"/>
        <v>NIM/B.28(1987)199</v>
      </c>
      <c r="AC104" s="9" t="str">
        <f t="shared" si="3"/>
        <v>J.Raisanen.1987</v>
      </c>
      <c r="AD104" s="18" t="str">
        <f>IF(COUNTIF(EXFOR!G$38:G$54,"*"&amp;AB104&amp;"*")&gt;0,"○",IF(COUNTIF(EXFOR!J$38:J$54,"*"&amp;W104&amp;"*"&amp;V104)&gt;0,"△","×"))</f>
        <v>×</v>
      </c>
    </row>
    <row r="105" spans="1:30" ht="12.75">
      <c r="A105" s="2" t="s">
        <v>1823</v>
      </c>
      <c r="B105" s="2" t="s">
        <v>668</v>
      </c>
      <c r="C105" s="2" t="s">
        <v>1796</v>
      </c>
      <c r="D105" s="2" t="s">
        <v>670</v>
      </c>
      <c r="E105" s="2" t="s">
        <v>671</v>
      </c>
      <c r="F105" s="2" t="s">
        <v>1476</v>
      </c>
      <c r="R105" t="s">
        <v>1333</v>
      </c>
      <c r="S105" s="2" t="s">
        <v>1334</v>
      </c>
      <c r="T105" s="2" t="s">
        <v>931</v>
      </c>
      <c r="U105" s="2" t="s">
        <v>1335</v>
      </c>
      <c r="V105" s="2" t="s">
        <v>1498</v>
      </c>
      <c r="W105" s="2" t="s">
        <v>1336</v>
      </c>
      <c r="X105" t="s">
        <v>1336</v>
      </c>
      <c r="Y105" t="s">
        <v>1337</v>
      </c>
      <c r="AB105" s="9" t="str">
        <f t="shared" si="2"/>
        <v>DA/B.47(1987)2974</v>
      </c>
      <c r="AC105" s="9" t="str">
        <f t="shared" si="3"/>
        <v>W.Kim.1987</v>
      </c>
      <c r="AD105" s="18" t="str">
        <f>IF(COUNTIF(EXFOR!G$38:G$54,"*"&amp;AB105&amp;"*")&gt;0,"○",IF(COUNTIF(EXFOR!J$38:J$54,"*"&amp;W105&amp;"*"&amp;V105)&gt;0,"△","×"))</f>
        <v>×</v>
      </c>
    </row>
    <row r="106" spans="1:30" ht="12.75">
      <c r="A106" s="2" t="s">
        <v>1823</v>
      </c>
      <c r="B106" s="2" t="s">
        <v>668</v>
      </c>
      <c r="C106" s="2" t="s">
        <v>1796</v>
      </c>
      <c r="D106" s="2" t="s">
        <v>670</v>
      </c>
      <c r="E106" s="2" t="s">
        <v>671</v>
      </c>
      <c r="F106" s="2" t="s">
        <v>1338</v>
      </c>
      <c r="R106" t="s">
        <v>1339</v>
      </c>
      <c r="S106" s="2" t="s">
        <v>718</v>
      </c>
      <c r="T106" s="2" t="s">
        <v>1340</v>
      </c>
      <c r="U106" s="2" t="s">
        <v>1341</v>
      </c>
      <c r="V106" s="2" t="s">
        <v>949</v>
      </c>
      <c r="W106" s="2" t="s">
        <v>1342</v>
      </c>
      <c r="X106" t="s">
        <v>1343</v>
      </c>
      <c r="Y106" t="s">
        <v>1344</v>
      </c>
      <c r="AB106" s="9" t="str">
        <f t="shared" si="2"/>
        <v>NIM/A.251(1986)74</v>
      </c>
      <c r="AC106" s="9" t="str">
        <f t="shared" si="3"/>
        <v>S.Kubono.1986</v>
      </c>
      <c r="AD106" s="18" t="str">
        <f>IF(COUNTIF(EXFOR!G$38:G$54,"*"&amp;AB106&amp;"*")&gt;0,"○",IF(COUNTIF(EXFOR!J$38:J$54,"*"&amp;W106&amp;"*"&amp;V106)&gt;0,"△","×"))</f>
        <v>×</v>
      </c>
    </row>
    <row r="107" spans="1:30" ht="12.75">
      <c r="A107" s="2" t="s">
        <v>1823</v>
      </c>
      <c r="B107" s="2" t="s">
        <v>668</v>
      </c>
      <c r="C107" s="2" t="s">
        <v>1796</v>
      </c>
      <c r="D107" s="2" t="s">
        <v>670</v>
      </c>
      <c r="E107" s="2" t="s">
        <v>671</v>
      </c>
      <c r="F107" s="2" t="s">
        <v>1345</v>
      </c>
      <c r="G107" s="2" t="s">
        <v>1346</v>
      </c>
      <c r="H107" s="2" t="s">
        <v>684</v>
      </c>
      <c r="R107" t="s">
        <v>1347</v>
      </c>
      <c r="S107" t="s">
        <v>1348</v>
      </c>
      <c r="U107" s="2" t="s">
        <v>1349</v>
      </c>
      <c r="V107" s="2" t="s">
        <v>959</v>
      </c>
      <c r="W107" s="2" t="s">
        <v>1350</v>
      </c>
      <c r="X107" t="s">
        <v>1351</v>
      </c>
      <c r="Y107" t="s">
        <v>1352</v>
      </c>
      <c r="AB107" s="9" t="str">
        <f t="shared" si="2"/>
        <v>RCNP (Osaka), Ann.Rept., 1984.(1985)125</v>
      </c>
      <c r="AC107" s="9" t="str">
        <f t="shared" si="3"/>
        <v>T.Shibata.1985</v>
      </c>
      <c r="AD107" s="18" t="str">
        <f>IF(COUNTIF(EXFOR!G$38:G$54,"*"&amp;AB107&amp;"*")&gt;0,"○",IF(COUNTIF(EXFOR!J$38:J$54,"*"&amp;W107&amp;"*"&amp;V107)&gt;0,"△","×"))</f>
        <v>×</v>
      </c>
    </row>
    <row r="108" spans="1:30" ht="12.75">
      <c r="A108" s="2" t="s">
        <v>1823</v>
      </c>
      <c r="B108" s="2" t="s">
        <v>668</v>
      </c>
      <c r="C108" s="2" t="s">
        <v>1796</v>
      </c>
      <c r="D108" s="2" t="s">
        <v>670</v>
      </c>
      <c r="E108" s="2" t="s">
        <v>671</v>
      </c>
      <c r="F108" s="2" t="s">
        <v>1345</v>
      </c>
      <c r="G108" s="2" t="s">
        <v>1346</v>
      </c>
      <c r="H108" s="2" t="s">
        <v>684</v>
      </c>
      <c r="R108" t="s">
        <v>1353</v>
      </c>
      <c r="S108" t="s">
        <v>1354</v>
      </c>
      <c r="U108" s="2" t="s">
        <v>150</v>
      </c>
      <c r="V108" s="2" t="s">
        <v>959</v>
      </c>
      <c r="W108" s="2" t="s">
        <v>1350</v>
      </c>
      <c r="X108" t="s">
        <v>1351</v>
      </c>
      <c r="Y108" t="s">
        <v>1355</v>
      </c>
      <c r="AB108" s="9" t="str">
        <f t="shared" si="2"/>
        <v>Osaka Univ.Lab.Nucl.Studies Ann.Rept., 1984.(1985)21</v>
      </c>
      <c r="AC108" s="9" t="str">
        <f t="shared" si="3"/>
        <v>T.Shibata.1985</v>
      </c>
      <c r="AD108" s="18" t="str">
        <f>IF(COUNTIF(EXFOR!G$38:G$54,"*"&amp;AB108&amp;"*")&gt;0,"○",IF(COUNTIF(EXFOR!J$38:J$54,"*"&amp;W108&amp;"*"&amp;V108)&gt;0,"△","×"))</f>
        <v>×</v>
      </c>
    </row>
    <row r="109" spans="1:30" ht="15">
      <c r="A109" s="2" t="s">
        <v>1823</v>
      </c>
      <c r="B109" s="2" t="s">
        <v>668</v>
      </c>
      <c r="C109" s="2" t="s">
        <v>1796</v>
      </c>
      <c r="D109" s="2" t="s">
        <v>670</v>
      </c>
      <c r="E109" s="2" t="s">
        <v>671</v>
      </c>
      <c r="F109" s="2" t="s">
        <v>1746</v>
      </c>
      <c r="G109" s="2" t="s">
        <v>1356</v>
      </c>
      <c r="H109" s="2" t="s">
        <v>1862</v>
      </c>
      <c r="R109" t="s">
        <v>1357</v>
      </c>
      <c r="S109" s="2" t="s">
        <v>1528</v>
      </c>
      <c r="T109" s="2" t="s">
        <v>1358</v>
      </c>
      <c r="U109" s="2" t="s">
        <v>1359</v>
      </c>
      <c r="V109" s="2" t="s">
        <v>959</v>
      </c>
      <c r="W109" s="2" t="s">
        <v>1360</v>
      </c>
      <c r="X109" t="s">
        <v>1360</v>
      </c>
      <c r="Y109" t="s">
        <v>1361</v>
      </c>
      <c r="AB109" s="9" t="str">
        <f t="shared" si="2"/>
        <v>NC/A.85(1985)280</v>
      </c>
      <c r="AC109" s="9" t="str">
        <f t="shared" si="3"/>
        <v>S.Ramavataram.1985</v>
      </c>
      <c r="AD109" s="18" t="str">
        <f>IF(COUNTIF(EXFOR!G$38:G$54,"*"&amp;AB109&amp;"*")&gt;0,"○",IF(COUNTIF(EXFOR!J$38:J$54,"*"&amp;W109&amp;"*"&amp;V109)&gt;0,"△","×"))</f>
        <v>×</v>
      </c>
    </row>
    <row r="110" spans="1:30" ht="15">
      <c r="A110" s="2" t="s">
        <v>1823</v>
      </c>
      <c r="B110" s="2" t="s">
        <v>668</v>
      </c>
      <c r="C110" s="2" t="s">
        <v>1796</v>
      </c>
      <c r="D110" s="2" t="s">
        <v>670</v>
      </c>
      <c r="E110" s="2" t="s">
        <v>671</v>
      </c>
      <c r="F110" s="2" t="s">
        <v>1362</v>
      </c>
      <c r="G110" s="2" t="s">
        <v>684</v>
      </c>
      <c r="R110" t="s">
        <v>1363</v>
      </c>
      <c r="S110" s="2" t="s">
        <v>688</v>
      </c>
      <c r="T110" s="2" t="s">
        <v>1364</v>
      </c>
      <c r="U110" s="2" t="s">
        <v>1365</v>
      </c>
      <c r="V110" s="2" t="s">
        <v>959</v>
      </c>
      <c r="W110" s="2" t="s">
        <v>1366</v>
      </c>
      <c r="X110" t="s">
        <v>1367</v>
      </c>
      <c r="Y110" t="s">
        <v>1368</v>
      </c>
      <c r="Z110" s="2" t="s">
        <v>1369</v>
      </c>
      <c r="AB110" s="9" t="str">
        <f t="shared" si="2"/>
        <v>PR/C.31(1985)242</v>
      </c>
      <c r="AC110" s="9" t="str">
        <f t="shared" si="3"/>
        <v>M.Nomachi.1985</v>
      </c>
      <c r="AD110" s="18" t="str">
        <f>IF(COUNTIF(EXFOR!G$38:G$54,"*"&amp;AB110&amp;"*")&gt;0,"○",IF(COUNTIF(EXFOR!J$38:J$54,"*"&amp;W110&amp;"*"&amp;V110)&gt;0,"△","×"))</f>
        <v>×</v>
      </c>
    </row>
    <row r="111" spans="1:30" ht="15">
      <c r="A111" s="2" t="s">
        <v>1823</v>
      </c>
      <c r="B111" s="2" t="s">
        <v>668</v>
      </c>
      <c r="C111" s="2" t="s">
        <v>1796</v>
      </c>
      <c r="D111" s="2" t="s">
        <v>670</v>
      </c>
      <c r="E111" s="2" t="s">
        <v>671</v>
      </c>
      <c r="F111" s="2" t="s">
        <v>1370</v>
      </c>
      <c r="G111" s="2" t="s">
        <v>1764</v>
      </c>
      <c r="H111" s="2" t="s">
        <v>1862</v>
      </c>
      <c r="R111" t="s">
        <v>1371</v>
      </c>
      <c r="S111" s="2" t="s">
        <v>903</v>
      </c>
      <c r="T111" s="2" t="s">
        <v>1372</v>
      </c>
      <c r="U111" s="2" t="s">
        <v>1373</v>
      </c>
      <c r="V111" s="2" t="s">
        <v>959</v>
      </c>
      <c r="W111" s="2" t="s">
        <v>1374</v>
      </c>
      <c r="X111" t="s">
        <v>1375</v>
      </c>
      <c r="Y111" t="s">
        <v>1376</v>
      </c>
      <c r="AB111" s="9" t="str">
        <f t="shared" si="2"/>
        <v>ZP/A.322(1985)611</v>
      </c>
      <c r="AC111" s="9" t="str">
        <f t="shared" si="3"/>
        <v>M.Kicinska-Habior.1985</v>
      </c>
      <c r="AD111" s="18" t="str">
        <f>IF(COUNTIF(EXFOR!G$38:G$54,"*"&amp;AB111&amp;"*")&gt;0,"○",IF(COUNTIF(EXFOR!J$38:J$54,"*"&amp;W111&amp;"*"&amp;V111)&gt;0,"△","×"))</f>
        <v>×</v>
      </c>
    </row>
    <row r="112" spans="1:30" ht="12.75">
      <c r="A112" s="2" t="s">
        <v>1823</v>
      </c>
      <c r="B112" s="2" t="s">
        <v>668</v>
      </c>
      <c r="C112" s="2" t="s">
        <v>1796</v>
      </c>
      <c r="D112" s="2" t="s">
        <v>670</v>
      </c>
      <c r="E112" s="2" t="s">
        <v>671</v>
      </c>
      <c r="F112" s="2" t="s">
        <v>1377</v>
      </c>
      <c r="L112" s="2" t="s">
        <v>686</v>
      </c>
      <c r="R112" t="s">
        <v>1378</v>
      </c>
      <c r="S112" s="2" t="s">
        <v>688</v>
      </c>
      <c r="T112" s="2" t="s">
        <v>1364</v>
      </c>
      <c r="U112" s="2" t="s">
        <v>1379</v>
      </c>
      <c r="V112" s="2" t="s">
        <v>959</v>
      </c>
      <c r="W112" s="2" t="s">
        <v>69</v>
      </c>
      <c r="X112" t="s">
        <v>1380</v>
      </c>
      <c r="Y112" t="s">
        <v>1381</v>
      </c>
      <c r="Z112" s="2" t="s">
        <v>1382</v>
      </c>
      <c r="AB112" s="9" t="str">
        <f t="shared" si="2"/>
        <v>PR/C.31(1985)660</v>
      </c>
      <c r="AC112" s="9" t="str">
        <f t="shared" si="3"/>
        <v>H.J.Hausman.1985</v>
      </c>
      <c r="AD112" s="18" t="str">
        <f>IF(COUNTIF(EXFOR!G$38:G$54,"*"&amp;AB112&amp;"*")&gt;0,"○",IF(COUNTIF(EXFOR!J$38:J$54,"*"&amp;W112&amp;"*"&amp;V112)&gt;0,"△","×"))</f>
        <v>×</v>
      </c>
    </row>
    <row r="113" spans="1:30" ht="12.75">
      <c r="A113" s="2" t="s">
        <v>1823</v>
      </c>
      <c r="B113" s="2" t="s">
        <v>668</v>
      </c>
      <c r="C113" s="2" t="s">
        <v>1796</v>
      </c>
      <c r="D113" s="2" t="s">
        <v>670</v>
      </c>
      <c r="E113" s="2" t="s">
        <v>671</v>
      </c>
      <c r="F113" s="2" t="s">
        <v>1383</v>
      </c>
      <c r="G113" s="2" t="s">
        <v>684</v>
      </c>
      <c r="L113" s="2" t="s">
        <v>686</v>
      </c>
      <c r="R113" t="s">
        <v>1384</v>
      </c>
      <c r="S113" s="2" t="s">
        <v>1385</v>
      </c>
      <c r="T113" s="2" t="s">
        <v>1386</v>
      </c>
      <c r="U113" s="2" t="s">
        <v>1387</v>
      </c>
      <c r="V113" s="2" t="s">
        <v>959</v>
      </c>
      <c r="W113" s="2" t="s">
        <v>1273</v>
      </c>
      <c r="X113" t="s">
        <v>1388</v>
      </c>
      <c r="Y113" t="s">
        <v>1389</v>
      </c>
      <c r="AB113" s="9" t="str">
        <f t="shared" si="2"/>
        <v>NIM.234(1985)479</v>
      </c>
      <c r="AC113" s="9" t="str">
        <f t="shared" si="3"/>
        <v>F.E.Cecil.1985</v>
      </c>
      <c r="AD113" s="18" t="str">
        <f>IF(COUNTIF(EXFOR!G$38:G$54,"*"&amp;AB113&amp;"*")&gt;0,"○",IF(COUNTIF(EXFOR!J$38:J$54,"*"&amp;W113&amp;"*"&amp;V113)&gt;0,"△","×"))</f>
        <v>×</v>
      </c>
    </row>
    <row r="114" spans="1:30" ht="12.75">
      <c r="A114" s="2" t="s">
        <v>1823</v>
      </c>
      <c r="B114" s="2" t="s">
        <v>668</v>
      </c>
      <c r="C114" s="2" t="s">
        <v>1796</v>
      </c>
      <c r="D114" s="2" t="s">
        <v>670</v>
      </c>
      <c r="E114" s="2" t="s">
        <v>671</v>
      </c>
      <c r="F114" s="2" t="s">
        <v>1390</v>
      </c>
      <c r="G114" s="2" t="s">
        <v>1764</v>
      </c>
      <c r="H114" s="2" t="s">
        <v>1862</v>
      </c>
      <c r="R114" t="s">
        <v>1391</v>
      </c>
      <c r="S114" s="2" t="s">
        <v>688</v>
      </c>
      <c r="T114" s="2" t="s">
        <v>1392</v>
      </c>
      <c r="U114" s="2" t="s">
        <v>1393</v>
      </c>
      <c r="V114" s="2" t="s">
        <v>966</v>
      </c>
      <c r="W114" s="2" t="s">
        <v>1394</v>
      </c>
      <c r="X114" t="s">
        <v>1395</v>
      </c>
      <c r="Y114" t="s">
        <v>1396</v>
      </c>
      <c r="AB114" s="9" t="str">
        <f t="shared" si="2"/>
        <v>PR/C.29(1984)1546</v>
      </c>
      <c r="AC114" s="9" t="str">
        <f t="shared" si="3"/>
        <v>L.D.Ludeking.1984</v>
      </c>
      <c r="AD114" s="18" t="str">
        <f>IF(COUNTIF(EXFOR!G$38:G$54,"*"&amp;AB114&amp;"*")&gt;0,"○",IF(COUNTIF(EXFOR!J$38:J$54,"*"&amp;W114&amp;"*"&amp;V114)&gt;0,"△","×"))</f>
        <v>×</v>
      </c>
    </row>
    <row r="115" spans="1:30" ht="12.75">
      <c r="A115" s="2" t="s">
        <v>1823</v>
      </c>
      <c r="B115" s="2" t="s">
        <v>668</v>
      </c>
      <c r="C115" s="2" t="s">
        <v>1796</v>
      </c>
      <c r="D115" s="2" t="s">
        <v>670</v>
      </c>
      <c r="E115" s="2" t="s">
        <v>671</v>
      </c>
      <c r="F115" s="2" t="s">
        <v>1786</v>
      </c>
      <c r="G115" s="2" t="s">
        <v>48</v>
      </c>
      <c r="H115" s="2" t="s">
        <v>686</v>
      </c>
      <c r="R115" t="s">
        <v>1397</v>
      </c>
      <c r="S115" s="2" t="s">
        <v>1513</v>
      </c>
      <c r="T115" s="2" t="s">
        <v>1398</v>
      </c>
      <c r="U115" s="2" t="s">
        <v>1399</v>
      </c>
      <c r="V115" s="2" t="s">
        <v>966</v>
      </c>
      <c r="W115" s="2" t="s">
        <v>1400</v>
      </c>
      <c r="X115" t="s">
        <v>1401</v>
      </c>
      <c r="Y115" t="s">
        <v>1402</v>
      </c>
      <c r="AB115" s="9" t="str">
        <f t="shared" si="2"/>
        <v>BAP.29, No.7(1984)1050, DD2</v>
      </c>
      <c r="AC115" s="9" t="str">
        <f t="shared" si="3"/>
        <v>S.M.Jensen.1984</v>
      </c>
      <c r="AD115" s="18" t="str">
        <f>IF(COUNTIF(EXFOR!G$38:G$54,"*"&amp;AB115&amp;"*")&gt;0,"○",IF(COUNTIF(EXFOR!J$38:J$54,"*"&amp;W115&amp;"*"&amp;V115)&gt;0,"△","×"))</f>
        <v>×</v>
      </c>
    </row>
    <row r="116" spans="1:30" ht="12.75">
      <c r="A116" s="2" t="s">
        <v>1823</v>
      </c>
      <c r="B116" s="2" t="s">
        <v>668</v>
      </c>
      <c r="C116" s="2" t="s">
        <v>1796</v>
      </c>
      <c r="D116" s="2" t="s">
        <v>670</v>
      </c>
      <c r="E116" s="2" t="s">
        <v>671</v>
      </c>
      <c r="F116" s="2" t="s">
        <v>1383</v>
      </c>
      <c r="L116" s="2" t="s">
        <v>686</v>
      </c>
      <c r="R116" t="s">
        <v>1403</v>
      </c>
      <c r="S116" s="2" t="s">
        <v>1385</v>
      </c>
      <c r="T116" s="2" t="s">
        <v>1404</v>
      </c>
      <c r="U116" s="2" t="s">
        <v>1405</v>
      </c>
      <c r="V116" s="2" t="s">
        <v>966</v>
      </c>
      <c r="W116" s="2" t="s">
        <v>1273</v>
      </c>
      <c r="X116" t="s">
        <v>1406</v>
      </c>
      <c r="Y116" t="s">
        <v>1407</v>
      </c>
      <c r="AB116" s="9" t="str">
        <f t="shared" si="2"/>
        <v>NIM.221(1984)449</v>
      </c>
      <c r="AC116" s="9" t="str">
        <f t="shared" si="3"/>
        <v>F.E.Cecil.1984</v>
      </c>
      <c r="AD116" s="18" t="str">
        <f>IF(COUNTIF(EXFOR!G$38:G$54,"*"&amp;AB116&amp;"*")&gt;0,"○",IF(COUNTIF(EXFOR!J$38:J$54,"*"&amp;W116&amp;"*"&amp;V116)&gt;0,"△","×"))</f>
        <v>×</v>
      </c>
    </row>
    <row r="117" spans="1:30" ht="15">
      <c r="A117" s="2" t="s">
        <v>1823</v>
      </c>
      <c r="B117" s="2" t="s">
        <v>668</v>
      </c>
      <c r="C117" s="2" t="s">
        <v>1796</v>
      </c>
      <c r="D117" s="2" t="s">
        <v>670</v>
      </c>
      <c r="E117" s="2" t="s">
        <v>671</v>
      </c>
      <c r="F117" s="2" t="s">
        <v>1408</v>
      </c>
      <c r="G117" s="2" t="s">
        <v>1346</v>
      </c>
      <c r="H117" s="2" t="s">
        <v>1862</v>
      </c>
      <c r="R117" t="s">
        <v>1409</v>
      </c>
      <c r="S117" s="2" t="s">
        <v>1557</v>
      </c>
      <c r="T117" s="2" t="s">
        <v>1410</v>
      </c>
      <c r="U117" s="2" t="s">
        <v>1411</v>
      </c>
      <c r="V117" s="2" t="s">
        <v>966</v>
      </c>
      <c r="W117" s="2" t="s">
        <v>1412</v>
      </c>
      <c r="X117" t="s">
        <v>1413</v>
      </c>
      <c r="Y117" t="s">
        <v>1414</v>
      </c>
      <c r="AB117" s="9" t="str">
        <f t="shared" si="2"/>
        <v>NP/A.422(1984)237</v>
      </c>
      <c r="AC117" s="9" t="str">
        <f t="shared" si="3"/>
        <v>M.Cavinato.1984</v>
      </c>
      <c r="AD117" s="18" t="str">
        <f>IF(COUNTIF(EXFOR!G$38:G$54,"*"&amp;AB117&amp;"*")&gt;0,"○",IF(COUNTIF(EXFOR!J$38:J$54,"*"&amp;W117&amp;"*"&amp;V117)&gt;0,"△","×"))</f>
        <v>×</v>
      </c>
    </row>
    <row r="118" spans="1:30" ht="12.75">
      <c r="A118" s="2" t="s">
        <v>1823</v>
      </c>
      <c r="B118" s="2" t="s">
        <v>668</v>
      </c>
      <c r="C118" s="2" t="s">
        <v>1796</v>
      </c>
      <c r="D118" s="2" t="s">
        <v>670</v>
      </c>
      <c r="E118" s="2" t="s">
        <v>671</v>
      </c>
      <c r="F118" s="2" t="s">
        <v>1836</v>
      </c>
      <c r="G118" s="2" t="s">
        <v>1346</v>
      </c>
      <c r="H118" s="2" t="s">
        <v>684</v>
      </c>
      <c r="R118" t="s">
        <v>1415</v>
      </c>
      <c r="S118" s="2" t="s">
        <v>688</v>
      </c>
      <c r="T118" s="2" t="s">
        <v>1782</v>
      </c>
      <c r="U118" s="2" t="s">
        <v>1416</v>
      </c>
      <c r="V118" s="2" t="s">
        <v>966</v>
      </c>
      <c r="W118" s="2" t="s">
        <v>1417</v>
      </c>
      <c r="X118" t="s">
        <v>1418</v>
      </c>
      <c r="Y118" t="s">
        <v>1419</v>
      </c>
      <c r="AB118" s="9" t="str">
        <f t="shared" si="2"/>
        <v>PR/C.30(1984)423</v>
      </c>
      <c r="AC118" s="9" t="str">
        <f t="shared" si="3"/>
        <v>S.L.Blatt.1984</v>
      </c>
      <c r="AD118" s="18" t="str">
        <f>IF(COUNTIF(EXFOR!G$38:G$54,"*"&amp;AB118&amp;"*")&gt;0,"○",IF(COUNTIF(EXFOR!J$38:J$54,"*"&amp;W118&amp;"*"&amp;V118)&gt;0,"△","×"))</f>
        <v>×</v>
      </c>
    </row>
    <row r="119" spans="1:30" ht="12.75">
      <c r="A119" s="2" t="s">
        <v>1823</v>
      </c>
      <c r="B119" s="2" t="s">
        <v>668</v>
      </c>
      <c r="C119" s="2" t="s">
        <v>1796</v>
      </c>
      <c r="D119" s="2" t="s">
        <v>670</v>
      </c>
      <c r="E119" s="2" t="s">
        <v>671</v>
      </c>
      <c r="F119" s="2" t="s">
        <v>1362</v>
      </c>
      <c r="L119" s="2" t="s">
        <v>686</v>
      </c>
      <c r="R119" t="s">
        <v>1420</v>
      </c>
      <c r="S119" t="s">
        <v>1421</v>
      </c>
      <c r="U119" s="2" t="s">
        <v>1865</v>
      </c>
      <c r="V119" s="2" t="s">
        <v>1506</v>
      </c>
      <c r="W119" s="2" t="s">
        <v>1422</v>
      </c>
      <c r="X119" t="s">
        <v>1423</v>
      </c>
      <c r="Y119" t="s">
        <v>1424</v>
      </c>
      <c r="AB119" s="9" t="str">
        <f t="shared" si="2"/>
        <v>RCNP (Osaka), Ann.Rept., 1982.(1983)26</v>
      </c>
      <c r="AC119" s="9" t="str">
        <f t="shared" si="3"/>
        <v>M.Noumachi.1983</v>
      </c>
      <c r="AD119" s="18" t="str">
        <f>IF(COUNTIF(EXFOR!G$38:G$54,"*"&amp;AB119&amp;"*")&gt;0,"○",IF(COUNTIF(EXFOR!J$38:J$54,"*"&amp;W119&amp;"*"&amp;V119)&gt;0,"△","×"))</f>
        <v>×</v>
      </c>
    </row>
    <row r="120" spans="1:30" ht="15">
      <c r="A120" s="2" t="s">
        <v>1823</v>
      </c>
      <c r="B120" s="2" t="s">
        <v>668</v>
      </c>
      <c r="C120" s="2" t="s">
        <v>1796</v>
      </c>
      <c r="D120" s="2" t="s">
        <v>670</v>
      </c>
      <c r="E120" s="2" t="s">
        <v>671</v>
      </c>
      <c r="F120" s="2" t="s">
        <v>1345</v>
      </c>
      <c r="G120" s="2" t="s">
        <v>1425</v>
      </c>
      <c r="H120" s="2" t="s">
        <v>684</v>
      </c>
      <c r="R120" t="s">
        <v>1426</v>
      </c>
      <c r="S120" t="s">
        <v>1421</v>
      </c>
      <c r="U120" s="2" t="s">
        <v>1392</v>
      </c>
      <c r="V120" s="2" t="s">
        <v>1506</v>
      </c>
      <c r="W120" s="2" t="s">
        <v>1422</v>
      </c>
      <c r="X120" t="s">
        <v>1423</v>
      </c>
      <c r="Y120" t="s">
        <v>1427</v>
      </c>
      <c r="AB120" s="9" t="str">
        <f t="shared" si="2"/>
        <v>RCNP (Osaka), Ann.Rept., 1982.(1983)29</v>
      </c>
      <c r="AC120" s="9" t="str">
        <f t="shared" si="3"/>
        <v>M.Noumachi.1983</v>
      </c>
      <c r="AD120" s="18" t="str">
        <f>IF(COUNTIF(EXFOR!G$38:G$54,"*"&amp;AB120&amp;"*")&gt;0,"○",IF(COUNTIF(EXFOR!J$38:J$54,"*"&amp;W120&amp;"*"&amp;V120)&gt;0,"△","×"))</f>
        <v>×</v>
      </c>
    </row>
    <row r="121" spans="1:30" ht="15">
      <c r="A121" s="2" t="s">
        <v>1823</v>
      </c>
      <c r="B121" s="2" t="s">
        <v>668</v>
      </c>
      <c r="C121" s="2" t="s">
        <v>1796</v>
      </c>
      <c r="D121" s="2" t="s">
        <v>670</v>
      </c>
      <c r="E121" s="2" t="s">
        <v>671</v>
      </c>
      <c r="F121" s="2" t="s">
        <v>1428</v>
      </c>
      <c r="G121" s="2" t="s">
        <v>1346</v>
      </c>
      <c r="L121" s="2" t="s">
        <v>686</v>
      </c>
      <c r="R121" t="s">
        <v>1429</v>
      </c>
      <c r="S121" s="2" t="s">
        <v>1513</v>
      </c>
      <c r="T121" s="2" t="s">
        <v>1430</v>
      </c>
      <c r="U121" s="2" t="s">
        <v>1431</v>
      </c>
      <c r="V121" s="2" t="s">
        <v>1506</v>
      </c>
      <c r="W121" s="2" t="s">
        <v>1432</v>
      </c>
      <c r="X121" t="s">
        <v>1432</v>
      </c>
      <c r="Y121" t="s">
        <v>1433</v>
      </c>
      <c r="AB121" s="9" t="str">
        <f t="shared" si="2"/>
        <v>BAP.28, No.7(1983)964, AB1</v>
      </c>
      <c r="AC121" s="9" t="str">
        <f t="shared" si="3"/>
        <v>D.Marchlenski.1983</v>
      </c>
      <c r="AD121" s="18" t="str">
        <f>IF(COUNTIF(EXFOR!G$38:G$54,"*"&amp;AB121&amp;"*")&gt;0,"○",IF(COUNTIF(EXFOR!J$38:J$54,"*"&amp;W121&amp;"*"&amp;V121)&gt;0,"△","×"))</f>
        <v>×</v>
      </c>
    </row>
    <row r="122" spans="1:30" ht="12.75">
      <c r="A122" s="2" t="s">
        <v>1823</v>
      </c>
      <c r="B122" s="2" t="s">
        <v>668</v>
      </c>
      <c r="C122" s="2" t="s">
        <v>1796</v>
      </c>
      <c r="D122" s="2" t="s">
        <v>670</v>
      </c>
      <c r="E122" s="2" t="s">
        <v>671</v>
      </c>
      <c r="F122" s="2" t="s">
        <v>1763</v>
      </c>
      <c r="G122" s="2" t="s">
        <v>1786</v>
      </c>
      <c r="H122" s="2" t="s">
        <v>1779</v>
      </c>
      <c r="R122" t="s">
        <v>1434</v>
      </c>
      <c r="S122" s="2" t="s">
        <v>1528</v>
      </c>
      <c r="T122" s="2" t="s">
        <v>1435</v>
      </c>
      <c r="U122" s="2" t="s">
        <v>56</v>
      </c>
      <c r="V122" s="2" t="s">
        <v>1506</v>
      </c>
      <c r="W122" s="2" t="s">
        <v>1436</v>
      </c>
      <c r="X122" t="s">
        <v>1437</v>
      </c>
      <c r="Y122" t="s">
        <v>1438</v>
      </c>
      <c r="AB122" s="9" t="str">
        <f t="shared" si="2"/>
        <v>NC/A.76(1983)172</v>
      </c>
      <c r="AC122" s="9" t="str">
        <f t="shared" si="3"/>
        <v>J.T.Londergan.1983</v>
      </c>
      <c r="AD122" s="18" t="str">
        <f>IF(COUNTIF(EXFOR!G$38:G$54,"*"&amp;AB122&amp;"*")&gt;0,"○",IF(COUNTIF(EXFOR!J$38:J$54,"*"&amp;W122&amp;"*"&amp;V122)&gt;0,"△","×"))</f>
        <v>×</v>
      </c>
    </row>
    <row r="123" spans="1:30" ht="12.75">
      <c r="A123" s="2" t="s">
        <v>1823</v>
      </c>
      <c r="B123" s="2" t="s">
        <v>668</v>
      </c>
      <c r="C123" s="2" t="s">
        <v>1796</v>
      </c>
      <c r="D123" s="2" t="s">
        <v>670</v>
      </c>
      <c r="E123" s="2" t="s">
        <v>671</v>
      </c>
      <c r="F123" s="2" t="s">
        <v>1836</v>
      </c>
      <c r="G123" s="2" t="s">
        <v>1439</v>
      </c>
      <c r="L123" s="2" t="s">
        <v>686</v>
      </c>
      <c r="R123" t="s">
        <v>1440</v>
      </c>
      <c r="S123" s="2" t="s">
        <v>1528</v>
      </c>
      <c r="T123" s="2" t="s">
        <v>1826</v>
      </c>
      <c r="U123" s="2" t="s">
        <v>1441</v>
      </c>
      <c r="V123" s="2" t="s">
        <v>1506</v>
      </c>
      <c r="W123" s="2" t="s">
        <v>1442</v>
      </c>
      <c r="X123" t="s">
        <v>1443</v>
      </c>
      <c r="Y123" t="s">
        <v>1444</v>
      </c>
      <c r="AB123" s="9" t="str">
        <f t="shared" si="2"/>
        <v>NC/A.77(1983)277</v>
      </c>
      <c r="AC123" s="9" t="str">
        <f t="shared" si="3"/>
        <v>M.Anghinolfi.1983</v>
      </c>
      <c r="AD123" s="18" t="str">
        <f>IF(COUNTIF(EXFOR!G$38:G$54,"*"&amp;AB123&amp;"*")&gt;0,"○",IF(COUNTIF(EXFOR!J$38:J$54,"*"&amp;W123&amp;"*"&amp;V123)&gt;0,"△","×"))</f>
        <v>△</v>
      </c>
    </row>
    <row r="124" spans="1:30" ht="15">
      <c r="A124" s="2" t="s">
        <v>1823</v>
      </c>
      <c r="B124" s="2" t="s">
        <v>668</v>
      </c>
      <c r="C124" s="2" t="s">
        <v>1796</v>
      </c>
      <c r="D124" s="2" t="s">
        <v>670</v>
      </c>
      <c r="E124" s="2" t="s">
        <v>671</v>
      </c>
      <c r="F124" s="2" t="s">
        <v>945</v>
      </c>
      <c r="G124" s="2" t="s">
        <v>1445</v>
      </c>
      <c r="H124" s="2" t="s">
        <v>1446</v>
      </c>
      <c r="R124" t="s">
        <v>1447</v>
      </c>
      <c r="S124" s="2" t="s">
        <v>1557</v>
      </c>
      <c r="T124" s="2" t="s">
        <v>1448</v>
      </c>
      <c r="U124" s="2" t="s">
        <v>1449</v>
      </c>
      <c r="V124" s="2" t="s">
        <v>1506</v>
      </c>
      <c r="W124" s="2" t="s">
        <v>1442</v>
      </c>
      <c r="X124" t="s">
        <v>1450</v>
      </c>
      <c r="Y124" t="s">
        <v>1451</v>
      </c>
      <c r="AB124" s="9" t="str">
        <f t="shared" si="2"/>
        <v>NP/A.399(1983)66</v>
      </c>
      <c r="AC124" s="9" t="str">
        <f t="shared" si="3"/>
        <v>M.Anghinolfi.1983</v>
      </c>
      <c r="AD124" s="18" t="str">
        <f>IF(COUNTIF(EXFOR!G$38:G$54,"*"&amp;AB124&amp;"*")&gt;0,"○",IF(COUNTIF(EXFOR!J$38:J$54,"*"&amp;W124&amp;"*"&amp;V124)&gt;0,"△","×"))</f>
        <v>△</v>
      </c>
    </row>
    <row r="125" spans="1:30" ht="15">
      <c r="A125" s="2" t="s">
        <v>1823</v>
      </c>
      <c r="B125" s="2" t="s">
        <v>668</v>
      </c>
      <c r="C125" s="2" t="s">
        <v>1796</v>
      </c>
      <c r="D125" s="2" t="s">
        <v>670</v>
      </c>
      <c r="E125" s="2" t="s">
        <v>671</v>
      </c>
      <c r="F125" s="2" t="s">
        <v>1452</v>
      </c>
      <c r="G125" s="2" t="s">
        <v>1453</v>
      </c>
      <c r="H125" s="2" t="s">
        <v>684</v>
      </c>
      <c r="L125" s="2" t="s">
        <v>686</v>
      </c>
      <c r="R125" t="s">
        <v>1454</v>
      </c>
      <c r="S125" s="2" t="s">
        <v>688</v>
      </c>
      <c r="T125" s="2" t="s">
        <v>1017</v>
      </c>
      <c r="U125" s="2" t="s">
        <v>1455</v>
      </c>
      <c r="V125" s="2" t="s">
        <v>1516</v>
      </c>
      <c r="W125" s="2" t="s">
        <v>1456</v>
      </c>
      <c r="X125" t="s">
        <v>1457</v>
      </c>
      <c r="Y125" t="s">
        <v>1458</v>
      </c>
      <c r="AB125" s="9" t="str">
        <f t="shared" si="2"/>
        <v>PR/C.25(1982)2823</v>
      </c>
      <c r="AC125" s="9" t="str">
        <f t="shared" si="3"/>
        <v>M.C.Wright.1982</v>
      </c>
      <c r="AD125" s="18" t="str">
        <f>IF(COUNTIF(EXFOR!G$38:G$54,"*"&amp;AB125&amp;"*")&gt;0,"○",IF(COUNTIF(EXFOR!J$38:J$54,"*"&amp;W125&amp;"*"&amp;V125)&gt;0,"△","×"))</f>
        <v>×</v>
      </c>
    </row>
    <row r="126" spans="1:30" ht="15">
      <c r="A126" s="2" t="s">
        <v>1823</v>
      </c>
      <c r="B126" s="2" t="s">
        <v>668</v>
      </c>
      <c r="C126" s="2" t="s">
        <v>1796</v>
      </c>
      <c r="D126" s="2" t="s">
        <v>670</v>
      </c>
      <c r="E126" s="2" t="s">
        <v>671</v>
      </c>
      <c r="F126" s="2" t="s">
        <v>1800</v>
      </c>
      <c r="G126" s="2" t="s">
        <v>1027</v>
      </c>
      <c r="H126" s="2" t="s">
        <v>684</v>
      </c>
      <c r="R126" t="s">
        <v>1028</v>
      </c>
      <c r="S126" s="2" t="s">
        <v>688</v>
      </c>
      <c r="T126" s="2" t="s">
        <v>1017</v>
      </c>
      <c r="U126" s="2" t="s">
        <v>1029</v>
      </c>
      <c r="V126" s="2" t="s">
        <v>1516</v>
      </c>
      <c r="W126" s="2" t="s">
        <v>1030</v>
      </c>
      <c r="X126" t="s">
        <v>1031</v>
      </c>
      <c r="Y126" t="s">
        <v>234</v>
      </c>
      <c r="AB126" s="9" t="str">
        <f t="shared" si="2"/>
        <v>PR/C.25(1982)2921</v>
      </c>
      <c r="AC126" s="9" t="str">
        <f t="shared" si="3"/>
        <v>H.R.Weller.1982</v>
      </c>
      <c r="AD126" s="18" t="str">
        <f>IF(COUNTIF(EXFOR!G$38:G$54,"*"&amp;AB126&amp;"*")&gt;0,"○",IF(COUNTIF(EXFOR!J$38:J$54,"*"&amp;W126&amp;"*"&amp;V126)&gt;0,"△","×"))</f>
        <v>×</v>
      </c>
    </row>
    <row r="127" spans="1:30" ht="15">
      <c r="A127" s="2" t="s">
        <v>1823</v>
      </c>
      <c r="B127" s="2" t="s">
        <v>668</v>
      </c>
      <c r="C127" s="2" t="s">
        <v>1796</v>
      </c>
      <c r="D127" s="2" t="s">
        <v>670</v>
      </c>
      <c r="E127" s="2" t="s">
        <v>671</v>
      </c>
      <c r="F127" s="2" t="s">
        <v>1794</v>
      </c>
      <c r="G127" s="2" t="s">
        <v>1027</v>
      </c>
      <c r="H127" s="2" t="s">
        <v>1862</v>
      </c>
      <c r="R127" t="s">
        <v>235</v>
      </c>
      <c r="S127" s="2" t="s">
        <v>688</v>
      </c>
      <c r="T127" s="2" t="s">
        <v>1017</v>
      </c>
      <c r="U127" s="2" t="s">
        <v>236</v>
      </c>
      <c r="V127" s="2" t="s">
        <v>1516</v>
      </c>
      <c r="W127" s="2" t="s">
        <v>1436</v>
      </c>
      <c r="X127" t="s">
        <v>1437</v>
      </c>
      <c r="Y127" t="s">
        <v>237</v>
      </c>
      <c r="AB127" s="9" t="str">
        <f t="shared" si="2"/>
        <v>PR/C.25(1982)1722</v>
      </c>
      <c r="AC127" s="9" t="str">
        <f t="shared" si="3"/>
        <v>J.T.Londergan.1982</v>
      </c>
      <c r="AD127" s="18" t="str">
        <f>IF(COUNTIF(EXFOR!G$38:G$54,"*"&amp;AB127&amp;"*")&gt;0,"○",IF(COUNTIF(EXFOR!J$38:J$54,"*"&amp;W127&amp;"*"&amp;V127)&gt;0,"△","×"))</f>
        <v>×</v>
      </c>
    </row>
    <row r="128" spans="1:30" ht="12.75">
      <c r="A128" s="2" t="s">
        <v>1823</v>
      </c>
      <c r="B128" s="2" t="s">
        <v>668</v>
      </c>
      <c r="C128" s="2" t="s">
        <v>1796</v>
      </c>
      <c r="D128" s="2" t="s">
        <v>670</v>
      </c>
      <c r="E128" s="2" t="s">
        <v>671</v>
      </c>
      <c r="F128" s="2" t="s">
        <v>1390</v>
      </c>
      <c r="G128" s="2" t="s">
        <v>1249</v>
      </c>
      <c r="H128" s="2" t="s">
        <v>1862</v>
      </c>
      <c r="R128" t="s">
        <v>238</v>
      </c>
      <c r="S128" s="2" t="s">
        <v>1557</v>
      </c>
      <c r="T128" s="2" t="s">
        <v>239</v>
      </c>
      <c r="U128" s="2" t="s">
        <v>240</v>
      </c>
      <c r="V128" s="2" t="s">
        <v>1516</v>
      </c>
      <c r="W128" s="2" t="s">
        <v>241</v>
      </c>
      <c r="X128" t="s">
        <v>242</v>
      </c>
      <c r="Y128" t="s">
        <v>243</v>
      </c>
      <c r="AB128" s="9" t="str">
        <f t="shared" si="2"/>
        <v>NP/A.373(1982)363</v>
      </c>
      <c r="AC128" s="9" t="str">
        <f t="shared" si="3"/>
        <v>J.M.Lafferty.1982</v>
      </c>
      <c r="AD128" s="18" t="str">
        <f>IF(COUNTIF(EXFOR!G$38:G$54,"*"&amp;AB128&amp;"*")&gt;0,"○",IF(COUNTIF(EXFOR!J$38:J$54,"*"&amp;W128&amp;"*"&amp;V128)&gt;0,"△","×"))</f>
        <v>×</v>
      </c>
    </row>
    <row r="129" spans="1:30" ht="15">
      <c r="A129" s="2" t="s">
        <v>1823</v>
      </c>
      <c r="B129" s="2" t="s">
        <v>668</v>
      </c>
      <c r="C129" s="2" t="s">
        <v>1796</v>
      </c>
      <c r="D129" s="2" t="s">
        <v>670</v>
      </c>
      <c r="E129" s="2" t="s">
        <v>671</v>
      </c>
      <c r="F129" s="2" t="s">
        <v>244</v>
      </c>
      <c r="G129" s="2" t="s">
        <v>245</v>
      </c>
      <c r="H129" s="2" t="s">
        <v>684</v>
      </c>
      <c r="R129" t="s">
        <v>246</v>
      </c>
      <c r="S129" s="2" t="s">
        <v>688</v>
      </c>
      <c r="T129" s="2" t="s">
        <v>1017</v>
      </c>
      <c r="U129" s="2" t="s">
        <v>247</v>
      </c>
      <c r="V129" s="2" t="s">
        <v>1516</v>
      </c>
      <c r="W129" s="2" t="s">
        <v>248</v>
      </c>
      <c r="X129" t="s">
        <v>249</v>
      </c>
      <c r="Y129" t="s">
        <v>250</v>
      </c>
      <c r="AB129" s="9" t="str">
        <f t="shared" si="2"/>
        <v>PR/C.25(1982)1179</v>
      </c>
      <c r="AC129" s="9" t="str">
        <f t="shared" si="3"/>
        <v>S.S.Hanna.1982</v>
      </c>
      <c r="AD129" s="18" t="str">
        <f>IF(COUNTIF(EXFOR!G$38:G$54,"*"&amp;AB129&amp;"*")&gt;0,"○",IF(COUNTIF(EXFOR!J$38:J$54,"*"&amp;W129&amp;"*"&amp;V129)&gt;0,"△","×"))</f>
        <v>×</v>
      </c>
    </row>
    <row r="130" spans="1:30" ht="15">
      <c r="A130" s="2" t="s">
        <v>1823</v>
      </c>
      <c r="B130" s="2" t="s">
        <v>668</v>
      </c>
      <c r="C130" s="2" t="s">
        <v>1796</v>
      </c>
      <c r="D130" s="2" t="s">
        <v>670</v>
      </c>
      <c r="E130" s="2" t="s">
        <v>671</v>
      </c>
      <c r="F130" s="2" t="s">
        <v>937</v>
      </c>
      <c r="G130" s="2" t="s">
        <v>1764</v>
      </c>
      <c r="H130" s="2" t="s">
        <v>685</v>
      </c>
      <c r="L130" s="2" t="s">
        <v>686</v>
      </c>
      <c r="R130" t="s">
        <v>251</v>
      </c>
      <c r="S130" s="2" t="s">
        <v>688</v>
      </c>
      <c r="T130" s="2" t="s">
        <v>1865</v>
      </c>
      <c r="U130" s="2" t="s">
        <v>252</v>
      </c>
      <c r="V130" s="2" t="s">
        <v>1516</v>
      </c>
      <c r="W130" s="2" t="s">
        <v>253</v>
      </c>
      <c r="X130" t="s">
        <v>254</v>
      </c>
      <c r="Y130" t="s">
        <v>255</v>
      </c>
      <c r="AB130" s="9" t="str">
        <f t="shared" si="2"/>
        <v>PR/C.26(1982)332</v>
      </c>
      <c r="AC130" s="9" t="str">
        <f t="shared" si="3"/>
        <v>M.T.Collins.1982</v>
      </c>
      <c r="AD130" s="18" t="str">
        <f>IF(COUNTIF(EXFOR!G$38:G$54,"*"&amp;AB130&amp;"*")&gt;0,"○",IF(COUNTIF(EXFOR!J$38:J$54,"*"&amp;W130&amp;"*"&amp;V130)&gt;0,"△","×"))</f>
        <v>○</v>
      </c>
    </row>
    <row r="131" spans="1:30" ht="15">
      <c r="A131" s="2" t="s">
        <v>1823</v>
      </c>
      <c r="B131" s="2" t="s">
        <v>668</v>
      </c>
      <c r="C131" s="2" t="s">
        <v>1796</v>
      </c>
      <c r="D131" s="2" t="s">
        <v>670</v>
      </c>
      <c r="E131" s="2" t="s">
        <v>671</v>
      </c>
      <c r="F131" s="2" t="s">
        <v>1746</v>
      </c>
      <c r="G131" s="2" t="s">
        <v>256</v>
      </c>
      <c r="H131" s="2" t="s">
        <v>1862</v>
      </c>
      <c r="R131" t="s">
        <v>257</v>
      </c>
      <c r="S131" s="2" t="s">
        <v>258</v>
      </c>
      <c r="T131" s="2" t="s">
        <v>259</v>
      </c>
      <c r="U131" s="2" t="s">
        <v>260</v>
      </c>
      <c r="V131" s="2" t="s">
        <v>1523</v>
      </c>
      <c r="W131" s="2" t="s">
        <v>1360</v>
      </c>
      <c r="X131" t="s">
        <v>261</v>
      </c>
      <c r="Y131" t="s">
        <v>262</v>
      </c>
      <c r="AB131" s="9" t="str">
        <f aca="true" t="shared" si="4" ref="AB131:AB194">S131&amp;"."&amp;IF(IF(T131="","",T131)&amp;IF(V131="",",","("&amp;V131&amp;")")&amp;IF(U131="","",U131)=",","",IF(T131="","",T131)&amp;IF(V131="",",","("&amp;V131&amp;")")&amp;IF(U131="","",U131))</f>
        <v>PTP.65(1981)1928</v>
      </c>
      <c r="AC131" s="9" t="str">
        <f aca="true" t="shared" si="5" ref="AC131:AC194">W131&amp;"."&amp;V131</f>
        <v>S.Ramavataram.1981</v>
      </c>
      <c r="AD131" s="18" t="str">
        <f>IF(COUNTIF(EXFOR!G$38:G$54,"*"&amp;AB131&amp;"*")&gt;0,"○",IF(COUNTIF(EXFOR!J$38:J$54,"*"&amp;W131&amp;"*"&amp;V131)&gt;0,"△","×"))</f>
        <v>×</v>
      </c>
    </row>
    <row r="132" spans="1:30" ht="15">
      <c r="A132" s="2" t="s">
        <v>1823</v>
      </c>
      <c r="B132" s="2" t="s">
        <v>668</v>
      </c>
      <c r="C132" s="2" t="s">
        <v>1796</v>
      </c>
      <c r="D132" s="2" t="s">
        <v>670</v>
      </c>
      <c r="E132" s="2" t="s">
        <v>671</v>
      </c>
      <c r="F132" s="2" t="s">
        <v>1786</v>
      </c>
      <c r="G132" s="2" t="s">
        <v>1345</v>
      </c>
      <c r="H132" s="2" t="s">
        <v>684</v>
      </c>
      <c r="R132" t="s">
        <v>263</v>
      </c>
      <c r="S132" s="2" t="s">
        <v>264</v>
      </c>
      <c r="T132" s="2" t="s">
        <v>1392</v>
      </c>
      <c r="U132" s="2" t="s">
        <v>259</v>
      </c>
      <c r="V132" s="2" t="s">
        <v>993</v>
      </c>
      <c r="W132" s="2" t="s">
        <v>265</v>
      </c>
      <c r="X132" t="s">
        <v>266</v>
      </c>
      <c r="Y132" t="s">
        <v>267</v>
      </c>
      <c r="AB132" s="9" t="str">
        <f t="shared" si="4"/>
        <v>NCL.29(1980)65</v>
      </c>
      <c r="AC132" s="9" t="str">
        <f t="shared" si="5"/>
        <v>P.Corvisiero.1980</v>
      </c>
      <c r="AD132" s="18" t="str">
        <f>IF(COUNTIF(EXFOR!G$38:G$54,"*"&amp;AB132&amp;"*")&gt;0,"○",IF(COUNTIF(EXFOR!J$38:J$54,"*"&amp;W132&amp;"*"&amp;V132)&gt;0,"△","×"))</f>
        <v>×</v>
      </c>
    </row>
    <row r="133" spans="1:30" ht="12.75">
      <c r="A133" s="2" t="s">
        <v>1823</v>
      </c>
      <c r="B133" s="2" t="s">
        <v>668</v>
      </c>
      <c r="C133" s="2" t="s">
        <v>1796</v>
      </c>
      <c r="D133" s="2" t="s">
        <v>670</v>
      </c>
      <c r="E133" s="2" t="s">
        <v>671</v>
      </c>
      <c r="F133" s="2" t="s">
        <v>268</v>
      </c>
      <c r="H133" s="2" t="s">
        <v>684</v>
      </c>
      <c r="R133" t="s">
        <v>269</v>
      </c>
      <c r="S133" t="s">
        <v>270</v>
      </c>
      <c r="AA133" s="2" t="s">
        <v>1553</v>
      </c>
      <c r="AB133" s="9" t="str">
        <f t="shared" si="4"/>
        <v>JOUR BAPSA 25 603,KE12,Blatt.</v>
      </c>
      <c r="AC133" s="9" t="str">
        <f t="shared" si="5"/>
        <v>.</v>
      </c>
      <c r="AD133" s="18" t="str">
        <f>IF(COUNTIF(EXFOR!G$38:G$54,"*"&amp;AB133&amp;"*")&gt;0,"○",IF(COUNTIF(EXFOR!J$38:J$54,"*"&amp;W133&amp;"*"&amp;V133)&gt;0,"△","×"))</f>
        <v>△</v>
      </c>
    </row>
    <row r="134" spans="1:30" ht="15">
      <c r="A134" s="2" t="s">
        <v>1823</v>
      </c>
      <c r="B134" s="2" t="s">
        <v>668</v>
      </c>
      <c r="C134" s="2" t="s">
        <v>1796</v>
      </c>
      <c r="D134" s="2" t="s">
        <v>670</v>
      </c>
      <c r="E134" s="2" t="s">
        <v>671</v>
      </c>
      <c r="F134" s="2" t="s">
        <v>1345</v>
      </c>
      <c r="G134" s="2" t="s">
        <v>1346</v>
      </c>
      <c r="H134" s="2" t="s">
        <v>1862</v>
      </c>
      <c r="R134" t="s">
        <v>271</v>
      </c>
      <c r="S134" s="2" t="s">
        <v>272</v>
      </c>
      <c r="T134" s="2" t="s">
        <v>697</v>
      </c>
      <c r="U134" s="2" t="s">
        <v>273</v>
      </c>
      <c r="V134" s="2" t="s">
        <v>1538</v>
      </c>
      <c r="W134" s="2" t="s">
        <v>274</v>
      </c>
      <c r="X134" t="s">
        <v>275</v>
      </c>
      <c r="Y134" t="s">
        <v>276</v>
      </c>
      <c r="AB134" s="9" t="str">
        <f t="shared" si="4"/>
        <v>PRL.43(1979)576</v>
      </c>
      <c r="AC134" s="9" t="str">
        <f t="shared" si="5"/>
        <v>S.-F.Tsai.1979</v>
      </c>
      <c r="AD134" s="18" t="str">
        <f>IF(COUNTIF(EXFOR!G$38:G$54,"*"&amp;AB134&amp;"*")&gt;0,"○",IF(COUNTIF(EXFOR!J$38:J$54,"*"&amp;W134&amp;"*"&amp;V134)&gt;0,"△","×"))</f>
        <v>×</v>
      </c>
    </row>
    <row r="135" spans="1:30" ht="15">
      <c r="A135" s="2" t="s">
        <v>1823</v>
      </c>
      <c r="B135" s="2" t="s">
        <v>668</v>
      </c>
      <c r="C135" s="2" t="s">
        <v>1796</v>
      </c>
      <c r="D135" s="2" t="s">
        <v>670</v>
      </c>
      <c r="E135" s="2" t="s">
        <v>671</v>
      </c>
      <c r="F135" s="2" t="s">
        <v>277</v>
      </c>
      <c r="G135" s="2" t="s">
        <v>278</v>
      </c>
      <c r="H135" s="2" t="s">
        <v>1581</v>
      </c>
      <c r="R135" t="s">
        <v>279</v>
      </c>
      <c r="S135" s="2" t="s">
        <v>1513</v>
      </c>
      <c r="T135" s="2" t="s">
        <v>280</v>
      </c>
      <c r="U135" s="2" t="s">
        <v>281</v>
      </c>
      <c r="V135" s="2" t="s">
        <v>1538</v>
      </c>
      <c r="W135" s="2" t="s">
        <v>1360</v>
      </c>
      <c r="X135" t="s">
        <v>282</v>
      </c>
      <c r="Y135" t="s">
        <v>283</v>
      </c>
      <c r="AB135" s="9" t="str">
        <f t="shared" si="4"/>
        <v>BAP.24, No.4(1979)609, DL1</v>
      </c>
      <c r="AC135" s="9" t="str">
        <f t="shared" si="5"/>
        <v>S.Ramavataram.1979</v>
      </c>
      <c r="AD135" s="18" t="str">
        <f>IF(COUNTIF(EXFOR!G$38:G$54,"*"&amp;AB135&amp;"*")&gt;0,"○",IF(COUNTIF(EXFOR!J$38:J$54,"*"&amp;W135&amp;"*"&amp;V135)&gt;0,"△","×"))</f>
        <v>×</v>
      </c>
    </row>
    <row r="136" spans="1:30" ht="12.75">
      <c r="A136" s="2" t="s">
        <v>1823</v>
      </c>
      <c r="B136" s="2" t="s">
        <v>668</v>
      </c>
      <c r="C136" s="2" t="s">
        <v>1796</v>
      </c>
      <c r="D136" s="2" t="s">
        <v>670</v>
      </c>
      <c r="E136" s="2" t="s">
        <v>671</v>
      </c>
      <c r="F136" s="2" t="s">
        <v>284</v>
      </c>
      <c r="G136" s="2" t="s">
        <v>48</v>
      </c>
      <c r="H136" s="2" t="s">
        <v>686</v>
      </c>
      <c r="R136" t="s">
        <v>285</v>
      </c>
      <c r="S136" s="2" t="s">
        <v>1334</v>
      </c>
      <c r="T136" s="2" t="s">
        <v>286</v>
      </c>
      <c r="U136" s="2" t="s">
        <v>287</v>
      </c>
      <c r="V136" s="2" t="s">
        <v>1538</v>
      </c>
      <c r="W136" s="2" t="s">
        <v>288</v>
      </c>
      <c r="X136" t="s">
        <v>288</v>
      </c>
      <c r="Y136" t="s">
        <v>289</v>
      </c>
      <c r="AB136" s="9" t="str">
        <f t="shared" si="4"/>
        <v>DA/B.39(1979)4950</v>
      </c>
      <c r="AC136" s="9" t="str">
        <f t="shared" si="5"/>
        <v>M.A.Kovash.1979</v>
      </c>
      <c r="AD136" s="18" t="str">
        <f>IF(COUNTIF(EXFOR!G$38:G$54,"*"&amp;AB136&amp;"*")&gt;0,"○",IF(COUNTIF(EXFOR!J$38:J$54,"*"&amp;W136&amp;"*"&amp;V136)&gt;0,"△","×"))</f>
        <v>×</v>
      </c>
    </row>
    <row r="137" spans="1:30" ht="12.75">
      <c r="A137" s="2" t="s">
        <v>1823</v>
      </c>
      <c r="B137" s="2" t="s">
        <v>668</v>
      </c>
      <c r="C137" s="2" t="s">
        <v>1796</v>
      </c>
      <c r="D137" s="2" t="s">
        <v>670</v>
      </c>
      <c r="E137" s="2" t="s">
        <v>671</v>
      </c>
      <c r="F137" s="2" t="s">
        <v>1345</v>
      </c>
      <c r="G137" s="2" t="s">
        <v>1346</v>
      </c>
      <c r="L137" s="2" t="s">
        <v>686</v>
      </c>
      <c r="R137" t="s">
        <v>290</v>
      </c>
      <c r="S137" s="2" t="s">
        <v>272</v>
      </c>
      <c r="T137" s="2" t="s">
        <v>291</v>
      </c>
      <c r="U137" s="2" t="s">
        <v>292</v>
      </c>
      <c r="V137" s="2" t="s">
        <v>1538</v>
      </c>
      <c r="W137" s="2" t="s">
        <v>288</v>
      </c>
      <c r="X137" t="s">
        <v>293</v>
      </c>
      <c r="Y137" t="s">
        <v>294</v>
      </c>
      <c r="AB137" s="9" t="str">
        <f t="shared" si="4"/>
        <v>PRL.42(1979)700</v>
      </c>
      <c r="AC137" s="9" t="str">
        <f t="shared" si="5"/>
        <v>M.A.Kovash.1979</v>
      </c>
      <c r="AD137" s="18" t="str">
        <f>IF(COUNTIF(EXFOR!G$38:G$54,"*"&amp;AB137&amp;"*")&gt;0,"○",IF(COUNTIF(EXFOR!J$38:J$54,"*"&amp;W137&amp;"*"&amp;V137)&gt;0,"△","×"))</f>
        <v>×</v>
      </c>
    </row>
    <row r="138" spans="1:30" ht="12.75">
      <c r="A138" s="2" t="s">
        <v>1823</v>
      </c>
      <c r="B138" s="2" t="s">
        <v>668</v>
      </c>
      <c r="C138" s="2" t="s">
        <v>1796</v>
      </c>
      <c r="D138" s="2" t="s">
        <v>670</v>
      </c>
      <c r="E138" s="2" t="s">
        <v>671</v>
      </c>
      <c r="F138" s="2" t="s">
        <v>1345</v>
      </c>
      <c r="G138" s="2" t="s">
        <v>1346</v>
      </c>
      <c r="H138" s="2" t="s">
        <v>684</v>
      </c>
      <c r="R138" t="s">
        <v>295</v>
      </c>
      <c r="S138" t="s">
        <v>296</v>
      </c>
      <c r="AA138" s="2" t="s">
        <v>1553</v>
      </c>
      <c r="AB138" s="9" t="str">
        <f t="shared" si="4"/>
        <v>JOUR BAPSA 23 926 AB4,Kovach.</v>
      </c>
      <c r="AC138" s="9" t="str">
        <f t="shared" si="5"/>
        <v>.</v>
      </c>
      <c r="AD138" s="18" t="str">
        <f>IF(COUNTIF(EXFOR!G$38:G$54,"*"&amp;AB138&amp;"*")&gt;0,"○",IF(COUNTIF(EXFOR!J$38:J$54,"*"&amp;W138&amp;"*"&amp;V138)&gt;0,"△","×"))</f>
        <v>△</v>
      </c>
    </row>
    <row r="139" spans="1:30" ht="12.75">
      <c r="A139" s="2" t="s">
        <v>1823</v>
      </c>
      <c r="B139" s="2" t="s">
        <v>668</v>
      </c>
      <c r="C139" s="2" t="s">
        <v>1796</v>
      </c>
      <c r="D139" s="2" t="s">
        <v>670</v>
      </c>
      <c r="E139" s="2" t="s">
        <v>671</v>
      </c>
      <c r="F139" s="2" t="s">
        <v>1408</v>
      </c>
      <c r="G139" s="2" t="s">
        <v>48</v>
      </c>
      <c r="H139" s="2" t="s">
        <v>1862</v>
      </c>
      <c r="R139" t="s">
        <v>297</v>
      </c>
      <c r="S139" s="2" t="s">
        <v>688</v>
      </c>
      <c r="T139" s="2" t="s">
        <v>1775</v>
      </c>
      <c r="U139" s="2" t="s">
        <v>1797</v>
      </c>
      <c r="V139" s="2" t="s">
        <v>298</v>
      </c>
      <c r="W139" s="2" t="s">
        <v>299</v>
      </c>
      <c r="X139" t="s">
        <v>300</v>
      </c>
      <c r="Y139" t="s">
        <v>301</v>
      </c>
      <c r="AB139" s="9" t="str">
        <f t="shared" si="4"/>
        <v>PR/C.18(1978)1071</v>
      </c>
      <c r="AC139" s="9" t="str">
        <f t="shared" si="5"/>
        <v>M.Gari.1978</v>
      </c>
      <c r="AD139" s="18" t="str">
        <f>IF(COUNTIF(EXFOR!G$38:G$54,"*"&amp;AB139&amp;"*")&gt;0,"○",IF(COUNTIF(EXFOR!J$38:J$54,"*"&amp;W139&amp;"*"&amp;V139)&gt;0,"△","×"))</f>
        <v>×</v>
      </c>
    </row>
    <row r="140" spans="1:30" ht="15">
      <c r="A140" s="2" t="s">
        <v>1823</v>
      </c>
      <c r="B140" s="2" t="s">
        <v>668</v>
      </c>
      <c r="C140" s="2" t="s">
        <v>1796</v>
      </c>
      <c r="D140" s="2" t="s">
        <v>670</v>
      </c>
      <c r="E140" s="2" t="s">
        <v>671</v>
      </c>
      <c r="F140" s="2" t="s">
        <v>302</v>
      </c>
      <c r="G140" s="2" t="s">
        <v>1800</v>
      </c>
      <c r="H140" s="2" t="s">
        <v>684</v>
      </c>
      <c r="R140" t="s">
        <v>303</v>
      </c>
      <c r="S140" s="2" t="s">
        <v>1557</v>
      </c>
      <c r="T140" s="2" t="s">
        <v>304</v>
      </c>
      <c r="U140" s="2" t="s">
        <v>305</v>
      </c>
      <c r="V140" s="2" t="s">
        <v>1019</v>
      </c>
      <c r="W140" s="2" t="s">
        <v>306</v>
      </c>
      <c r="X140" t="s">
        <v>307</v>
      </c>
      <c r="Y140" t="s">
        <v>308</v>
      </c>
      <c r="AB140" s="9" t="str">
        <f t="shared" si="4"/>
        <v>NP/A.285(1977)189</v>
      </c>
      <c r="AC140" s="9" t="str">
        <f t="shared" si="5"/>
        <v>K.A.Snover.1977</v>
      </c>
      <c r="AD140" s="18" t="str">
        <f>IF(COUNTIF(EXFOR!G$38:G$54,"*"&amp;AB140&amp;"*")&gt;0,"○",IF(COUNTIF(EXFOR!J$38:J$54,"*"&amp;W140&amp;"*"&amp;V140)&gt;0,"△","×"))</f>
        <v>×</v>
      </c>
    </row>
    <row r="141" spans="1:30" ht="12.75">
      <c r="A141" s="2" t="s">
        <v>1823</v>
      </c>
      <c r="B141" s="2" t="s">
        <v>668</v>
      </c>
      <c r="C141" s="2" t="s">
        <v>1796</v>
      </c>
      <c r="D141" s="2" t="s">
        <v>670</v>
      </c>
      <c r="E141" s="2" t="s">
        <v>671</v>
      </c>
      <c r="H141" s="2" t="s">
        <v>684</v>
      </c>
      <c r="R141" t="s">
        <v>309</v>
      </c>
      <c r="S141" t="s">
        <v>310</v>
      </c>
      <c r="AB141" s="9" t="str">
        <f t="shared" si="4"/>
        <v>JOUR BAPSA 22 552 BJ6,Nathan.</v>
      </c>
      <c r="AC141" s="9" t="str">
        <f t="shared" si="5"/>
        <v>.</v>
      </c>
      <c r="AD141" s="18" t="str">
        <f>IF(COUNTIF(EXFOR!G$38:G$54,"*"&amp;AB141&amp;"*")&gt;0,"○",IF(COUNTIF(EXFOR!J$38:J$54,"*"&amp;W141&amp;"*"&amp;V141)&gt;0,"△","×"))</f>
        <v>△</v>
      </c>
    </row>
    <row r="142" spans="1:30" ht="15">
      <c r="A142" s="2" t="s">
        <v>1823</v>
      </c>
      <c r="B142" s="2" t="s">
        <v>668</v>
      </c>
      <c r="C142" s="2" t="s">
        <v>1796</v>
      </c>
      <c r="D142" s="2" t="s">
        <v>670</v>
      </c>
      <c r="E142" s="2" t="s">
        <v>671</v>
      </c>
      <c r="F142" s="2" t="s">
        <v>311</v>
      </c>
      <c r="H142" s="2" t="s">
        <v>684</v>
      </c>
      <c r="R142" t="s">
        <v>312</v>
      </c>
      <c r="S142" s="2" t="s">
        <v>1513</v>
      </c>
      <c r="T142" s="2" t="s">
        <v>313</v>
      </c>
      <c r="U142" s="2" t="s">
        <v>314</v>
      </c>
      <c r="V142" s="2" t="s">
        <v>1790</v>
      </c>
      <c r="W142" s="2" t="s">
        <v>315</v>
      </c>
      <c r="X142" t="s">
        <v>316</v>
      </c>
      <c r="Y142" t="s">
        <v>317</v>
      </c>
      <c r="AB142" s="9" t="str">
        <f t="shared" si="4"/>
        <v>BAP.21, No.4(1976)518, AG15</v>
      </c>
      <c r="AC142" s="9" t="str">
        <f t="shared" si="5"/>
        <v>D.G.Mavis.1976</v>
      </c>
      <c r="AD142" s="18" t="str">
        <f>IF(COUNTIF(EXFOR!G$38:G$54,"*"&amp;AB142&amp;"*")&gt;0,"○",IF(COUNTIF(EXFOR!J$38:J$54,"*"&amp;W142&amp;"*"&amp;V142)&gt;0,"△","×"))</f>
        <v>×</v>
      </c>
    </row>
    <row r="143" spans="1:30" ht="15">
      <c r="A143" s="2" t="s">
        <v>1823</v>
      </c>
      <c r="B143" s="2" t="s">
        <v>668</v>
      </c>
      <c r="C143" s="2" t="s">
        <v>1796</v>
      </c>
      <c r="D143" s="2" t="s">
        <v>670</v>
      </c>
      <c r="E143" s="2" t="s">
        <v>671</v>
      </c>
      <c r="H143" s="2" t="s">
        <v>1862</v>
      </c>
      <c r="R143" t="s">
        <v>318</v>
      </c>
      <c r="S143" s="2" t="s">
        <v>1513</v>
      </c>
      <c r="T143" s="2" t="s">
        <v>313</v>
      </c>
      <c r="U143" s="2" t="s">
        <v>319</v>
      </c>
      <c r="V143" s="2" t="s">
        <v>1790</v>
      </c>
      <c r="W143" s="2" t="s">
        <v>315</v>
      </c>
      <c r="X143" t="s">
        <v>320</v>
      </c>
      <c r="Y143" t="s">
        <v>321</v>
      </c>
      <c r="AB143" s="9" t="str">
        <f t="shared" si="4"/>
        <v>BAP.21, No.4(1976)636, HG5</v>
      </c>
      <c r="AC143" s="9" t="str">
        <f t="shared" si="5"/>
        <v>D.G.Mavis.1976</v>
      </c>
      <c r="AD143" s="18" t="str">
        <f>IF(COUNTIF(EXFOR!G$38:G$54,"*"&amp;AB143&amp;"*")&gt;0,"○",IF(COUNTIF(EXFOR!J$38:J$54,"*"&amp;W143&amp;"*"&amp;V143)&gt;0,"△","×"))</f>
        <v>×</v>
      </c>
    </row>
    <row r="144" spans="1:30" ht="12.75">
      <c r="A144" s="2" t="s">
        <v>1823</v>
      </c>
      <c r="B144" s="2" t="s">
        <v>668</v>
      </c>
      <c r="C144" s="2" t="s">
        <v>1796</v>
      </c>
      <c r="D144" s="2" t="s">
        <v>670</v>
      </c>
      <c r="E144" s="2" t="s">
        <v>671</v>
      </c>
      <c r="F144" s="2" t="s">
        <v>1408</v>
      </c>
      <c r="H144" s="2" t="s">
        <v>686</v>
      </c>
      <c r="R144" t="s">
        <v>322</v>
      </c>
      <c r="S144" t="s">
        <v>323</v>
      </c>
      <c r="AA144" s="2" t="s">
        <v>1553</v>
      </c>
      <c r="AB144" s="9" t="str">
        <f t="shared" si="4"/>
        <v>CONF Julich(Highly Excited States),Vol1 P2,Paul.</v>
      </c>
      <c r="AC144" s="9" t="str">
        <f t="shared" si="5"/>
        <v>.</v>
      </c>
      <c r="AD144" s="18" t="str">
        <f>IF(COUNTIF(EXFOR!G$38:G$54,"*"&amp;AB144&amp;"*")&gt;0,"○",IF(COUNTIF(EXFOR!J$38:J$54,"*"&amp;W144&amp;"*"&amp;V144)&gt;0,"△","×"))</f>
        <v>△</v>
      </c>
    </row>
    <row r="145" spans="1:30" ht="12.75">
      <c r="A145" s="2" t="s">
        <v>1823</v>
      </c>
      <c r="B145" s="2" t="s">
        <v>668</v>
      </c>
      <c r="C145" s="2" t="s">
        <v>1796</v>
      </c>
      <c r="D145" s="2" t="s">
        <v>670</v>
      </c>
      <c r="E145" s="2" t="s">
        <v>671</v>
      </c>
      <c r="H145" s="2" t="s">
        <v>686</v>
      </c>
      <c r="R145" t="s">
        <v>324</v>
      </c>
      <c r="S145" t="s">
        <v>1159</v>
      </c>
      <c r="AA145" s="2" t="s">
        <v>1553</v>
      </c>
      <c r="AB145" s="9" t="str">
        <f t="shared" si="4"/>
        <v>REPT Univ Louis Pasteur,Strasbourg,1974 Annual,P27.</v>
      </c>
      <c r="AC145" s="9" t="str">
        <f t="shared" si="5"/>
        <v>.</v>
      </c>
      <c r="AD145" s="18" t="str">
        <f>IF(COUNTIF(EXFOR!G$38:G$54,"*"&amp;AB145&amp;"*")&gt;0,"○",IF(COUNTIF(EXFOR!J$38:J$54,"*"&amp;W145&amp;"*"&amp;V145)&gt;0,"△","×"))</f>
        <v>△</v>
      </c>
    </row>
    <row r="146" spans="1:30" ht="12.75">
      <c r="A146" s="2" t="s">
        <v>1823</v>
      </c>
      <c r="B146" s="2" t="s">
        <v>668</v>
      </c>
      <c r="C146" s="2" t="s">
        <v>1796</v>
      </c>
      <c r="D146" s="2" t="s">
        <v>670</v>
      </c>
      <c r="E146" s="2" t="s">
        <v>671</v>
      </c>
      <c r="F146" s="2" t="s">
        <v>1160</v>
      </c>
      <c r="G146" s="2" t="s">
        <v>1161</v>
      </c>
      <c r="H146" s="2" t="s">
        <v>684</v>
      </c>
      <c r="R146" t="s">
        <v>1162</v>
      </c>
      <c r="S146" t="s">
        <v>1163</v>
      </c>
      <c r="AA146" s="2" t="s">
        <v>1553</v>
      </c>
      <c r="AB146" s="9" t="str">
        <f t="shared" si="4"/>
        <v>REPT Univ Louis Pasteur,Strasbourg,1974 Annual,P29.</v>
      </c>
      <c r="AC146" s="9" t="str">
        <f t="shared" si="5"/>
        <v>.</v>
      </c>
      <c r="AD146" s="18" t="str">
        <f>IF(COUNTIF(EXFOR!G$38:G$54,"*"&amp;AB146&amp;"*")&gt;0,"○",IF(COUNTIF(EXFOR!J$38:J$54,"*"&amp;W146&amp;"*"&amp;V146)&gt;0,"△","×"))</f>
        <v>△</v>
      </c>
    </row>
    <row r="147" spans="1:30" ht="12.75">
      <c r="A147" s="2" t="s">
        <v>1823</v>
      </c>
      <c r="B147" s="2" t="s">
        <v>668</v>
      </c>
      <c r="C147" s="2" t="s">
        <v>1796</v>
      </c>
      <c r="D147" s="2" t="s">
        <v>670</v>
      </c>
      <c r="E147" s="2" t="s">
        <v>671</v>
      </c>
      <c r="G147" s="2" t="s">
        <v>1164</v>
      </c>
      <c r="H147" s="2" t="s">
        <v>1165</v>
      </c>
      <c r="R147" t="s">
        <v>1166</v>
      </c>
      <c r="S147" t="s">
        <v>1167</v>
      </c>
      <c r="AA147" s="2" t="s">
        <v>1553</v>
      </c>
      <c r="AB147" s="9" t="str">
        <f t="shared" si="4"/>
        <v>CONF Vienna(Charged-Particle-Induced Rad Capture),Proc P293.</v>
      </c>
      <c r="AC147" s="9" t="str">
        <f t="shared" si="5"/>
        <v>.</v>
      </c>
      <c r="AD147" s="18" t="str">
        <f>IF(COUNTIF(EXFOR!G$38:G$54,"*"&amp;AB147&amp;"*")&gt;0,"○",IF(COUNTIF(EXFOR!J$38:J$54,"*"&amp;W147&amp;"*"&amp;V147)&gt;0,"△","×"))</f>
        <v>△</v>
      </c>
    </row>
    <row r="148" spans="1:30" ht="15">
      <c r="A148" s="2" t="s">
        <v>1823</v>
      </c>
      <c r="B148" s="2" t="s">
        <v>668</v>
      </c>
      <c r="C148" s="2" t="s">
        <v>1796</v>
      </c>
      <c r="D148" s="2" t="s">
        <v>670</v>
      </c>
      <c r="E148" s="2" t="s">
        <v>671</v>
      </c>
      <c r="H148" s="2" t="s">
        <v>1779</v>
      </c>
      <c r="R148" t="s">
        <v>1168</v>
      </c>
      <c r="S148" s="2" t="s">
        <v>1169</v>
      </c>
      <c r="T148" s="2" t="s">
        <v>1479</v>
      </c>
      <c r="U148" s="2" t="s">
        <v>1170</v>
      </c>
      <c r="V148" s="2" t="s">
        <v>1171</v>
      </c>
      <c r="W148" s="2" t="s">
        <v>1172</v>
      </c>
      <c r="X148" t="s">
        <v>1173</v>
      </c>
      <c r="Y148" t="s">
        <v>1174</v>
      </c>
      <c r="AB148" s="9" t="str">
        <f t="shared" si="4"/>
        <v>AUJ.27(1974)301</v>
      </c>
      <c r="AC148" s="9" t="str">
        <f t="shared" si="5"/>
        <v>J.M.Dixon.1974</v>
      </c>
      <c r="AD148" s="18" t="str">
        <f>IF(COUNTIF(EXFOR!G$38:G$54,"*"&amp;AB148&amp;"*")&gt;0,"○",IF(COUNTIF(EXFOR!J$38:J$54,"*"&amp;W148&amp;"*"&amp;V148)&gt;0,"△","×"))</f>
        <v>×</v>
      </c>
    </row>
    <row r="149" spans="1:30" ht="12.75">
      <c r="A149" s="2" t="s">
        <v>1823</v>
      </c>
      <c r="B149" s="2" t="s">
        <v>668</v>
      </c>
      <c r="C149" s="2" t="s">
        <v>1796</v>
      </c>
      <c r="D149" s="2" t="s">
        <v>670</v>
      </c>
      <c r="E149" s="2" t="s">
        <v>671</v>
      </c>
      <c r="H149" s="2" t="s">
        <v>686</v>
      </c>
      <c r="R149" t="s">
        <v>1175</v>
      </c>
      <c r="S149" t="s">
        <v>1176</v>
      </c>
      <c r="AA149" s="2" t="s">
        <v>1553</v>
      </c>
      <c r="AB149" s="9" t="str">
        <f t="shared" si="4"/>
        <v>REPT RLO-1388-221 P98.</v>
      </c>
      <c r="AC149" s="9" t="str">
        <f t="shared" si="5"/>
        <v>.</v>
      </c>
      <c r="AD149" s="18" t="str">
        <f>IF(COUNTIF(EXFOR!G$38:G$54,"*"&amp;AB149&amp;"*")&gt;0,"○",IF(COUNTIF(EXFOR!J$38:J$54,"*"&amp;W149&amp;"*"&amp;V149)&gt;0,"△","×"))</f>
        <v>△</v>
      </c>
    </row>
    <row r="150" spans="1:30" ht="12.75">
      <c r="A150" s="2" t="s">
        <v>1823</v>
      </c>
      <c r="B150" s="2" t="s">
        <v>668</v>
      </c>
      <c r="C150" s="2" t="s">
        <v>1796</v>
      </c>
      <c r="D150" s="2" t="s">
        <v>670</v>
      </c>
      <c r="E150" s="2" t="s">
        <v>671</v>
      </c>
      <c r="R150" t="s">
        <v>1177</v>
      </c>
      <c r="S150" t="s">
        <v>1178</v>
      </c>
      <c r="AA150" s="2" t="s">
        <v>1553</v>
      </c>
      <c r="AB150" s="9" t="str">
        <f t="shared" si="4"/>
        <v>JOUR BAPSA 18 549 AK2.</v>
      </c>
      <c r="AC150" s="9" t="str">
        <f t="shared" si="5"/>
        <v>.</v>
      </c>
      <c r="AD150" s="18" t="str">
        <f>IF(COUNTIF(EXFOR!G$38:G$54,"*"&amp;AB150&amp;"*")&gt;0,"○",IF(COUNTIF(EXFOR!J$38:J$54,"*"&amp;W150&amp;"*"&amp;V150)&gt;0,"△","×"))</f>
        <v>△</v>
      </c>
    </row>
    <row r="151" spans="1:30" ht="15">
      <c r="A151" s="2" t="s">
        <v>1823</v>
      </c>
      <c r="B151" s="2" t="s">
        <v>668</v>
      </c>
      <c r="C151" s="2" t="s">
        <v>1796</v>
      </c>
      <c r="D151" s="2" t="s">
        <v>670</v>
      </c>
      <c r="E151" s="2" t="s">
        <v>671</v>
      </c>
      <c r="G151" s="2" t="s">
        <v>1746</v>
      </c>
      <c r="H151" s="2" t="s">
        <v>684</v>
      </c>
      <c r="R151" t="s">
        <v>1179</v>
      </c>
      <c r="S151" t="s">
        <v>1180</v>
      </c>
      <c r="T151" s="2" t="s">
        <v>1181</v>
      </c>
      <c r="U151" s="2" t="s">
        <v>332</v>
      </c>
      <c r="V151" s="2" t="s">
        <v>164</v>
      </c>
      <c r="W151" s="2" t="s">
        <v>1182</v>
      </c>
      <c r="X151" t="s">
        <v>1183</v>
      </c>
      <c r="Y151" t="s">
        <v>1184</v>
      </c>
      <c r="AB151" s="9" t="str">
        <f t="shared" si="4"/>
        <v>Part.Nucl.4(1972)175</v>
      </c>
      <c r="AC151" s="9" t="str">
        <f t="shared" si="5"/>
        <v>M.Suffert.1972</v>
      </c>
      <c r="AD151" s="18" t="str">
        <f>IF(COUNTIF(EXFOR!G$38:G$54,"*"&amp;AB151&amp;"*")&gt;0,"○",IF(COUNTIF(EXFOR!J$38:J$54,"*"&amp;W151&amp;"*"&amp;V151)&gt;0,"△","×"))</f>
        <v>×</v>
      </c>
    </row>
    <row r="152" spans="1:30" ht="12.75">
      <c r="A152" s="2" t="s">
        <v>1823</v>
      </c>
      <c r="B152" s="2" t="s">
        <v>668</v>
      </c>
      <c r="C152" s="2" t="s">
        <v>1796</v>
      </c>
      <c r="D152" s="2" t="s">
        <v>670</v>
      </c>
      <c r="E152" s="2" t="s">
        <v>671</v>
      </c>
      <c r="H152" s="2" t="s">
        <v>684</v>
      </c>
      <c r="R152" t="s">
        <v>1185</v>
      </c>
      <c r="S152" t="s">
        <v>1186</v>
      </c>
      <c r="AA152" s="2" t="s">
        <v>1553</v>
      </c>
      <c r="AB152" s="9" t="str">
        <f t="shared" si="4"/>
        <v>CONF Sendai(Nucl Structure Studies),P453.</v>
      </c>
      <c r="AC152" s="9" t="str">
        <f t="shared" si="5"/>
        <v>.</v>
      </c>
      <c r="AD152" s="18" t="str">
        <f>IF(COUNTIF(EXFOR!G$38:G$54,"*"&amp;AB152&amp;"*")&gt;0,"○",IF(COUNTIF(EXFOR!J$38:J$54,"*"&amp;W152&amp;"*"&amp;V152)&gt;0,"△","×"))</f>
        <v>△</v>
      </c>
    </row>
    <row r="153" spans="1:30" ht="15">
      <c r="A153" s="2" t="s">
        <v>1823</v>
      </c>
      <c r="B153" s="2" t="s">
        <v>668</v>
      </c>
      <c r="C153" s="2" t="s">
        <v>1796</v>
      </c>
      <c r="D153" s="2" t="s">
        <v>670</v>
      </c>
      <c r="E153" s="2" t="s">
        <v>671</v>
      </c>
      <c r="F153" s="2" t="s">
        <v>302</v>
      </c>
      <c r="G153" s="2" t="s">
        <v>1764</v>
      </c>
      <c r="R153" t="s">
        <v>1187</v>
      </c>
      <c r="S153" s="2" t="s">
        <v>272</v>
      </c>
      <c r="T153" s="2" t="s">
        <v>1496</v>
      </c>
      <c r="U153" s="2" t="s">
        <v>1188</v>
      </c>
      <c r="V153" s="2" t="s">
        <v>164</v>
      </c>
      <c r="W153" s="2" t="s">
        <v>1189</v>
      </c>
      <c r="X153" t="s">
        <v>1190</v>
      </c>
      <c r="Y153" t="s">
        <v>1191</v>
      </c>
      <c r="AB153" s="9" t="str">
        <f t="shared" si="4"/>
        <v>PRL.28(1972)766</v>
      </c>
      <c r="AC153" s="9" t="str">
        <f t="shared" si="5"/>
        <v>H.F.Glavish.1972</v>
      </c>
      <c r="AD153" s="18" t="str">
        <f>IF(COUNTIF(EXFOR!G$38:G$54,"*"&amp;AB153&amp;"*")&gt;0,"○",IF(COUNTIF(EXFOR!J$38:J$54,"*"&amp;W153&amp;"*"&amp;V153)&gt;0,"△","×"))</f>
        <v>×</v>
      </c>
    </row>
    <row r="154" spans="1:30" ht="12.75">
      <c r="A154" s="2" t="s">
        <v>1823</v>
      </c>
      <c r="B154" s="2" t="s">
        <v>668</v>
      </c>
      <c r="C154" s="2" t="s">
        <v>1796</v>
      </c>
      <c r="D154" s="2" t="s">
        <v>670</v>
      </c>
      <c r="E154" s="2" t="s">
        <v>671</v>
      </c>
      <c r="F154" s="2" t="s">
        <v>1192</v>
      </c>
      <c r="G154" s="2" t="s">
        <v>1193</v>
      </c>
      <c r="H154" s="2" t="s">
        <v>686</v>
      </c>
      <c r="R154" t="s">
        <v>1194</v>
      </c>
      <c r="S154" t="s">
        <v>1195</v>
      </c>
      <c r="AA154" s="2" t="s">
        <v>1553</v>
      </c>
      <c r="AB154" s="9" t="str">
        <f t="shared" si="4"/>
        <v>JOUR BAPSA 17 931,J Calarco,11/7/72.</v>
      </c>
      <c r="AC154" s="9" t="str">
        <f t="shared" si="5"/>
        <v>.</v>
      </c>
      <c r="AD154" s="18" t="str">
        <f>IF(COUNTIF(EXFOR!G$38:G$54,"*"&amp;AB154&amp;"*")&gt;0,"○",IF(COUNTIF(EXFOR!J$38:J$54,"*"&amp;W154&amp;"*"&amp;V154)&gt;0,"△","×"))</f>
        <v>△</v>
      </c>
    </row>
    <row r="155" spans="1:30" ht="15">
      <c r="A155" s="2" t="s">
        <v>1823</v>
      </c>
      <c r="B155" s="2" t="s">
        <v>668</v>
      </c>
      <c r="C155" s="2" t="s">
        <v>1796</v>
      </c>
      <c r="D155" s="2" t="s">
        <v>670</v>
      </c>
      <c r="E155" s="2" t="s">
        <v>671</v>
      </c>
      <c r="F155" s="2" t="s">
        <v>1764</v>
      </c>
      <c r="G155" s="2" t="s">
        <v>1196</v>
      </c>
      <c r="H155" s="2" t="s">
        <v>684</v>
      </c>
      <c r="R155" t="s">
        <v>1197</v>
      </c>
      <c r="S155" s="2" t="s">
        <v>688</v>
      </c>
      <c r="T155" s="2" t="s">
        <v>1198</v>
      </c>
      <c r="U155" s="2" t="s">
        <v>1591</v>
      </c>
      <c r="V155" s="2" t="s">
        <v>164</v>
      </c>
      <c r="W155" s="2" t="s">
        <v>1199</v>
      </c>
      <c r="X155" t="s">
        <v>1200</v>
      </c>
      <c r="Y155" t="s">
        <v>1201</v>
      </c>
      <c r="AB155" s="9" t="str">
        <f t="shared" si="4"/>
        <v>PR/C.6(1972)53</v>
      </c>
      <c r="AC155" s="9" t="str">
        <f t="shared" si="5"/>
        <v>C.Brassard.1972</v>
      </c>
      <c r="AD155" s="18" t="str">
        <f>IF(COUNTIF(EXFOR!G$38:G$54,"*"&amp;AB155&amp;"*")&gt;0,"○",IF(COUNTIF(EXFOR!J$38:J$54,"*"&amp;W155&amp;"*"&amp;V155)&gt;0,"△","×"))</f>
        <v>○</v>
      </c>
    </row>
    <row r="156" spans="1:30" ht="12.75">
      <c r="A156" s="2" t="s">
        <v>1823</v>
      </c>
      <c r="B156" s="2" t="s">
        <v>668</v>
      </c>
      <c r="C156" s="2" t="s">
        <v>1796</v>
      </c>
      <c r="D156" s="2" t="s">
        <v>670</v>
      </c>
      <c r="E156" s="2" t="s">
        <v>671</v>
      </c>
      <c r="F156" s="2" t="s">
        <v>302</v>
      </c>
      <c r="G156" s="2" t="s">
        <v>945</v>
      </c>
      <c r="H156" s="2" t="s">
        <v>684</v>
      </c>
      <c r="R156" t="s">
        <v>1202</v>
      </c>
      <c r="S156" t="s">
        <v>1203</v>
      </c>
      <c r="AA156" s="2" t="s">
        <v>1553</v>
      </c>
      <c r="AB156" s="9" t="str">
        <f t="shared" si="4"/>
        <v>JOUR BAPSA 16 1153,K A Snouer,10/29/71.</v>
      </c>
      <c r="AC156" s="9" t="str">
        <f t="shared" si="5"/>
        <v>.</v>
      </c>
      <c r="AD156" s="18" t="str">
        <f>IF(COUNTIF(EXFOR!G$38:G$54,"*"&amp;AB156&amp;"*")&gt;0,"○",IF(COUNTIF(EXFOR!J$38:J$54,"*"&amp;W156&amp;"*"&amp;V156)&gt;0,"△","×"))</f>
        <v>△</v>
      </c>
    </row>
    <row r="157" spans="1:30" ht="15">
      <c r="A157" s="2" t="s">
        <v>1823</v>
      </c>
      <c r="B157" s="2" t="s">
        <v>668</v>
      </c>
      <c r="C157" s="2" t="s">
        <v>1796</v>
      </c>
      <c r="D157" s="2" t="s">
        <v>670</v>
      </c>
      <c r="E157" s="2" t="s">
        <v>671</v>
      </c>
      <c r="F157" s="2" t="s">
        <v>1383</v>
      </c>
      <c r="H157" s="2" t="s">
        <v>1862</v>
      </c>
      <c r="R157" t="s">
        <v>1204</v>
      </c>
      <c r="S157" s="2" t="s">
        <v>1557</v>
      </c>
      <c r="T157" s="2" t="s">
        <v>1205</v>
      </c>
      <c r="U157" s="2" t="s">
        <v>45</v>
      </c>
      <c r="V157" s="2" t="s">
        <v>1560</v>
      </c>
      <c r="W157" s="2" t="s">
        <v>1206</v>
      </c>
      <c r="X157" t="s">
        <v>1206</v>
      </c>
      <c r="Y157" t="s">
        <v>1207</v>
      </c>
      <c r="AB157" s="9" t="str">
        <f t="shared" si="4"/>
        <v>NP/A.140(1970)9</v>
      </c>
      <c r="AC157" s="9" t="str">
        <f t="shared" si="5"/>
        <v>K.Schafer.1970</v>
      </c>
      <c r="AD157" s="18" t="str">
        <f>IF(COUNTIF(EXFOR!G$38:G$54,"*"&amp;AB157&amp;"*")&gt;0,"○",IF(COUNTIF(EXFOR!J$38:J$54,"*"&amp;W157&amp;"*"&amp;V157)&gt;0,"△","×"))</f>
        <v>×</v>
      </c>
    </row>
    <row r="158" spans="1:30" ht="12.75">
      <c r="A158" s="2" t="s">
        <v>1823</v>
      </c>
      <c r="B158" s="2" t="s">
        <v>668</v>
      </c>
      <c r="C158" s="2" t="s">
        <v>1796</v>
      </c>
      <c r="D158" s="2" t="s">
        <v>670</v>
      </c>
      <c r="E158" s="2" t="s">
        <v>671</v>
      </c>
      <c r="G158" s="2" t="s">
        <v>1208</v>
      </c>
      <c r="H158" s="2" t="s">
        <v>684</v>
      </c>
      <c r="R158" t="s">
        <v>1209</v>
      </c>
      <c r="S158" t="s">
        <v>1210</v>
      </c>
      <c r="AA158" s="2" t="s">
        <v>1553</v>
      </c>
      <c r="AB158" s="9" t="str">
        <f t="shared" si="4"/>
        <v>THESIS J Brassard, Yale Univ, DABBB 31B 4920.</v>
      </c>
      <c r="AC158" s="9" t="str">
        <f t="shared" si="5"/>
        <v>.</v>
      </c>
      <c r="AD158" s="18" t="str">
        <f>IF(COUNTIF(EXFOR!G$38:G$54,"*"&amp;AB158&amp;"*")&gt;0,"○",IF(COUNTIF(EXFOR!J$38:J$54,"*"&amp;W158&amp;"*"&amp;V158)&gt;0,"△","×"))</f>
        <v>△</v>
      </c>
    </row>
    <row r="159" spans="1:30" ht="15">
      <c r="A159" s="2" t="s">
        <v>1823</v>
      </c>
      <c r="B159" s="2" t="s">
        <v>668</v>
      </c>
      <c r="C159" s="2" t="s">
        <v>1796</v>
      </c>
      <c r="D159" s="2" t="s">
        <v>670</v>
      </c>
      <c r="E159" s="2" t="s">
        <v>671</v>
      </c>
      <c r="F159" s="2" t="s">
        <v>256</v>
      </c>
      <c r="G159" s="2" t="s">
        <v>1160</v>
      </c>
      <c r="H159" s="2" t="s">
        <v>684</v>
      </c>
      <c r="R159" t="s">
        <v>1211</v>
      </c>
      <c r="S159" s="2" t="s">
        <v>1557</v>
      </c>
      <c r="T159" s="2" t="s">
        <v>958</v>
      </c>
      <c r="U159" s="2" t="s">
        <v>1212</v>
      </c>
      <c r="V159" s="2" t="s">
        <v>1213</v>
      </c>
      <c r="W159" s="2" t="s">
        <v>1214</v>
      </c>
      <c r="X159" t="s">
        <v>1215</v>
      </c>
      <c r="Y159" t="s">
        <v>1216</v>
      </c>
      <c r="AB159" s="9" t="str">
        <f t="shared" si="4"/>
        <v>NP/A.123(1969)205</v>
      </c>
      <c r="AC159" s="9" t="str">
        <f t="shared" si="5"/>
        <v>G.Kernel.1969</v>
      </c>
      <c r="AD159" s="18" t="str">
        <f>IF(COUNTIF(EXFOR!G$38:G$54,"*"&amp;AB159&amp;"*")&gt;0,"○",IF(COUNTIF(EXFOR!J$38:J$54,"*"&amp;W159&amp;"*"&amp;V159)&gt;0,"△","×"))</f>
        <v>○</v>
      </c>
    </row>
    <row r="160" spans="1:30" ht="15">
      <c r="A160" s="2" t="s">
        <v>1823</v>
      </c>
      <c r="B160" s="2" t="s">
        <v>668</v>
      </c>
      <c r="C160" s="2" t="s">
        <v>1796</v>
      </c>
      <c r="D160" s="2" t="s">
        <v>670</v>
      </c>
      <c r="E160" s="2" t="s">
        <v>671</v>
      </c>
      <c r="F160" s="2" t="s">
        <v>1763</v>
      </c>
      <c r="G160" s="2" t="s">
        <v>1764</v>
      </c>
      <c r="H160" s="2" t="s">
        <v>684</v>
      </c>
      <c r="L160" s="2" t="s">
        <v>686</v>
      </c>
      <c r="R160" t="s">
        <v>1625</v>
      </c>
      <c r="S160" s="2" t="s">
        <v>1738</v>
      </c>
      <c r="T160" s="2" t="s">
        <v>1626</v>
      </c>
      <c r="U160" s="2" t="s">
        <v>1627</v>
      </c>
      <c r="V160" s="2" t="s">
        <v>1741</v>
      </c>
      <c r="W160" s="2" t="s">
        <v>1628</v>
      </c>
      <c r="X160" t="s">
        <v>1629</v>
      </c>
      <c r="Y160" t="s">
        <v>1630</v>
      </c>
      <c r="AB160" s="9" t="str">
        <f t="shared" si="4"/>
        <v>NP.58(1964)122</v>
      </c>
      <c r="AC160" s="9" t="str">
        <f t="shared" si="5"/>
        <v>R.G.Allas.1964</v>
      </c>
      <c r="AD160" s="18" t="str">
        <f>IF(COUNTIF(EXFOR!G$38:G$54,"*"&amp;AB160&amp;"*")&gt;0,"○",IF(COUNTIF(EXFOR!J$38:J$54,"*"&amp;W160&amp;"*"&amp;V160)&gt;0,"△","×"))</f>
        <v>○</v>
      </c>
    </row>
    <row r="161" spans="28:29" ht="12">
      <c r="AB161" s="9" t="str">
        <f t="shared" si="4"/>
        <v>.</v>
      </c>
      <c r="AC161" s="9" t="str">
        <f t="shared" si="5"/>
        <v>.</v>
      </c>
    </row>
    <row r="162" spans="1:30" ht="12.75">
      <c r="A162" s="2" t="s">
        <v>1631</v>
      </c>
      <c r="B162" s="2" t="s">
        <v>668</v>
      </c>
      <c r="C162" s="2" t="s">
        <v>1796</v>
      </c>
      <c r="D162" s="2" t="s">
        <v>670</v>
      </c>
      <c r="E162" s="2" t="s">
        <v>1745</v>
      </c>
      <c r="F162" s="2" t="s">
        <v>1632</v>
      </c>
      <c r="H162" s="2" t="s">
        <v>684</v>
      </c>
      <c r="R162" t="s">
        <v>1633</v>
      </c>
      <c r="S162" s="2" t="s">
        <v>688</v>
      </c>
      <c r="T162" s="2" t="s">
        <v>1810</v>
      </c>
      <c r="U162" s="2" t="s">
        <v>1634</v>
      </c>
      <c r="V162" s="2" t="s">
        <v>1488</v>
      </c>
      <c r="W162" s="2" t="s">
        <v>1635</v>
      </c>
      <c r="X162" t="s">
        <v>1636</v>
      </c>
      <c r="Y162" t="s">
        <v>1637</v>
      </c>
      <c r="Z162" s="2" t="s">
        <v>1638</v>
      </c>
      <c r="AB162" s="9" t="str">
        <f t="shared" si="4"/>
        <v>PR/C.52(1995)2535</v>
      </c>
      <c r="AC162" s="9" t="str">
        <f t="shared" si="5"/>
        <v>X.Yang.1995</v>
      </c>
      <c r="AD162" s="18" t="str">
        <f>IF(COUNTIF(EXFOR!G$56:G$67,"*"&amp;AB162&amp;"*")&gt;0,"○",IF(COUNTIF(EXFOR!J$56:J$67,"*"&amp;W162&amp;"*"&amp;V162)&gt;0,"△","×"))</f>
        <v>×</v>
      </c>
    </row>
    <row r="163" spans="1:30" ht="12.75">
      <c r="A163" s="2" t="s">
        <v>1631</v>
      </c>
      <c r="B163" s="2" t="s">
        <v>668</v>
      </c>
      <c r="C163" s="2" t="s">
        <v>1796</v>
      </c>
      <c r="D163" s="2" t="s">
        <v>670</v>
      </c>
      <c r="E163" s="2" t="s">
        <v>1745</v>
      </c>
      <c r="F163" s="2" t="s">
        <v>1639</v>
      </c>
      <c r="H163" s="2" t="s">
        <v>684</v>
      </c>
      <c r="R163" t="s">
        <v>1640</v>
      </c>
      <c r="S163" s="2" t="s">
        <v>688</v>
      </c>
      <c r="T163" s="2" t="s">
        <v>1641</v>
      </c>
      <c r="U163" s="2" t="s">
        <v>1642</v>
      </c>
      <c r="V163" s="2" t="s">
        <v>1488</v>
      </c>
      <c r="W163" s="2" t="s">
        <v>1643</v>
      </c>
      <c r="X163" t="s">
        <v>1644</v>
      </c>
      <c r="Y163" t="s">
        <v>1645</v>
      </c>
      <c r="Z163" s="2" t="s">
        <v>1646</v>
      </c>
      <c r="AB163" s="9" t="str">
        <f t="shared" si="4"/>
        <v>PR/C.51(1995)R2871</v>
      </c>
      <c r="AC163" s="9" t="str">
        <f t="shared" si="5"/>
        <v>T.Wakasa.1995</v>
      </c>
      <c r="AD163" s="18" t="str">
        <f>IF(COUNTIF(EXFOR!G$56:G$67,"*"&amp;AB163&amp;"*")&gt;0,"○",IF(COUNTIF(EXFOR!J$56:J$67,"*"&amp;W163&amp;"*"&amp;V163)&gt;0,"△","×"))</f>
        <v>×</v>
      </c>
    </row>
    <row r="164" spans="1:30" ht="12.75">
      <c r="A164" s="2" t="s">
        <v>1631</v>
      </c>
      <c r="B164" s="2" t="s">
        <v>668</v>
      </c>
      <c r="C164" s="2" t="s">
        <v>1796</v>
      </c>
      <c r="D164" s="2" t="s">
        <v>670</v>
      </c>
      <c r="E164" s="2" t="s">
        <v>1745</v>
      </c>
      <c r="F164" s="2" t="s">
        <v>277</v>
      </c>
      <c r="G164" s="2" t="s">
        <v>1025</v>
      </c>
      <c r="H164" s="2" t="s">
        <v>1862</v>
      </c>
      <c r="R164" t="s">
        <v>1647</v>
      </c>
      <c r="S164" s="2" t="s">
        <v>1648</v>
      </c>
      <c r="T164" s="2" t="s">
        <v>1649</v>
      </c>
      <c r="U164" s="2" t="s">
        <v>1810</v>
      </c>
      <c r="V164" s="2" t="s">
        <v>1488</v>
      </c>
      <c r="W164" s="2" t="s">
        <v>1650</v>
      </c>
      <c r="X164" t="s">
        <v>1651</v>
      </c>
      <c r="Y164" t="s">
        <v>1652</v>
      </c>
      <c r="AB164" s="9" t="str">
        <f t="shared" si="4"/>
        <v>CNP.17(1995)52</v>
      </c>
      <c r="AC164" s="9" t="str">
        <f t="shared" si="5"/>
        <v>Q.-B.Shen.1995</v>
      </c>
      <c r="AD164" s="18" t="str">
        <f>IF(COUNTIF(EXFOR!G$56:G$67,"*"&amp;AB164&amp;"*")&gt;0,"○",IF(COUNTIF(EXFOR!J$56:J$67,"*"&amp;W164&amp;"*"&amp;V164)&gt;0,"△","×"))</f>
        <v>×</v>
      </c>
    </row>
    <row r="165" spans="1:30" ht="12.75">
      <c r="A165" s="2" t="s">
        <v>1631</v>
      </c>
      <c r="B165" s="2" t="s">
        <v>668</v>
      </c>
      <c r="C165" s="2" t="s">
        <v>1796</v>
      </c>
      <c r="D165" s="2" t="s">
        <v>670</v>
      </c>
      <c r="E165" s="2" t="s">
        <v>1745</v>
      </c>
      <c r="F165" s="2" t="s">
        <v>1653</v>
      </c>
      <c r="H165" s="2" t="s">
        <v>684</v>
      </c>
      <c r="R165" t="s">
        <v>1654</v>
      </c>
      <c r="S165" t="s">
        <v>1655</v>
      </c>
      <c r="U165" s="2" t="s">
        <v>150</v>
      </c>
      <c r="V165" s="2" t="s">
        <v>1656</v>
      </c>
      <c r="W165" s="2" t="s">
        <v>1643</v>
      </c>
      <c r="X165" t="s">
        <v>1657</v>
      </c>
      <c r="Y165" t="s">
        <v>1658</v>
      </c>
      <c r="AB165" s="9" t="str">
        <f t="shared" si="4"/>
        <v>RCNP (Osaka), Ann.Rept., 1993.(1994)21</v>
      </c>
      <c r="AC165" s="9" t="str">
        <f t="shared" si="5"/>
        <v>T.Wakasa.1994</v>
      </c>
      <c r="AD165" s="18" t="str">
        <f>IF(COUNTIF(EXFOR!G$56:G$67,"*"&amp;AB165&amp;"*")&gt;0,"○",IF(COUNTIF(EXFOR!J$56:J$67,"*"&amp;W165&amp;"*"&amp;V165)&gt;0,"△","×"))</f>
        <v>×</v>
      </c>
    </row>
    <row r="166" spans="1:30" ht="12.75">
      <c r="A166" s="2" t="s">
        <v>1631</v>
      </c>
      <c r="B166" s="2" t="s">
        <v>668</v>
      </c>
      <c r="C166" s="2" t="s">
        <v>1796</v>
      </c>
      <c r="D166" s="2" t="s">
        <v>670</v>
      </c>
      <c r="E166" s="2" t="s">
        <v>1745</v>
      </c>
      <c r="F166" s="2" t="s">
        <v>1632</v>
      </c>
      <c r="H166" s="2" t="s">
        <v>684</v>
      </c>
      <c r="R166" t="s">
        <v>1659</v>
      </c>
      <c r="S166" s="2" t="s">
        <v>688</v>
      </c>
      <c r="T166" s="2" t="s">
        <v>1660</v>
      </c>
      <c r="U166" s="2" t="s">
        <v>1661</v>
      </c>
      <c r="V166" s="2" t="s">
        <v>1656</v>
      </c>
      <c r="W166" s="2" t="s">
        <v>1662</v>
      </c>
      <c r="X166" t="s">
        <v>1663</v>
      </c>
      <c r="Y166" t="s">
        <v>1664</v>
      </c>
      <c r="Z166" s="2" t="s">
        <v>1665</v>
      </c>
      <c r="AB166" s="9" t="str">
        <f t="shared" si="4"/>
        <v>PR/C.50(1994)2438</v>
      </c>
      <c r="AC166" s="9" t="str">
        <f t="shared" si="5"/>
        <v>L.Wang.1994</v>
      </c>
      <c r="AD166" s="18" t="str">
        <f>IF(COUNTIF(EXFOR!G$56:G$67,"*"&amp;AB166&amp;"*")&gt;0,"○",IF(COUNTIF(EXFOR!J$56:J$67,"*"&amp;W166&amp;"*"&amp;V166)&gt;0,"△","×"))</f>
        <v>×</v>
      </c>
    </row>
    <row r="167" spans="1:30" ht="12.75">
      <c r="A167" s="2" t="s">
        <v>1631</v>
      </c>
      <c r="B167" s="2" t="s">
        <v>668</v>
      </c>
      <c r="C167" s="2" t="s">
        <v>1796</v>
      </c>
      <c r="D167" s="2" t="s">
        <v>670</v>
      </c>
      <c r="E167" s="2" t="s">
        <v>1745</v>
      </c>
      <c r="F167" s="2" t="s">
        <v>1746</v>
      </c>
      <c r="G167" s="2" t="s">
        <v>1786</v>
      </c>
      <c r="H167" s="2" t="s">
        <v>1862</v>
      </c>
      <c r="R167" t="s">
        <v>1666</v>
      </c>
      <c r="S167" s="2" t="s">
        <v>688</v>
      </c>
      <c r="T167" s="2" t="s">
        <v>1660</v>
      </c>
      <c r="U167" s="2" t="s">
        <v>1667</v>
      </c>
      <c r="V167" s="2" t="s">
        <v>1656</v>
      </c>
      <c r="W167" s="2" t="s">
        <v>1668</v>
      </c>
      <c r="X167" t="s">
        <v>1669</v>
      </c>
      <c r="Y167" t="s">
        <v>1670</v>
      </c>
      <c r="Z167" s="2" t="s">
        <v>1671</v>
      </c>
      <c r="AB167" s="9" t="str">
        <f t="shared" si="4"/>
        <v>PR/C.50(1994)2473</v>
      </c>
      <c r="AC167" s="9" t="str">
        <f t="shared" si="5"/>
        <v>Q.Shen.1994</v>
      </c>
      <c r="AD167" s="18" t="str">
        <f>IF(COUNTIF(EXFOR!G$56:G$67,"*"&amp;AB167&amp;"*")&gt;0,"○",IF(COUNTIF(EXFOR!J$56:J$67,"*"&amp;W167&amp;"*"&amp;V167)&gt;0,"△","×"))</f>
        <v>×</v>
      </c>
    </row>
    <row r="168" spans="1:30" ht="12.75">
      <c r="A168" s="2" t="s">
        <v>1631</v>
      </c>
      <c r="B168" s="2" t="s">
        <v>668</v>
      </c>
      <c r="C168" s="2" t="s">
        <v>1796</v>
      </c>
      <c r="D168" s="2" t="s">
        <v>670</v>
      </c>
      <c r="E168" s="2" t="s">
        <v>1745</v>
      </c>
      <c r="F168" s="2" t="s">
        <v>1632</v>
      </c>
      <c r="H168" s="2" t="s">
        <v>684</v>
      </c>
      <c r="R168" t="s">
        <v>1672</v>
      </c>
      <c r="S168" s="2" t="s">
        <v>1557</v>
      </c>
      <c r="T168" s="2" t="s">
        <v>1673</v>
      </c>
      <c r="U168" s="2" t="s">
        <v>1674</v>
      </c>
      <c r="V168" s="2" t="s">
        <v>1656</v>
      </c>
      <c r="W168" s="2" t="s">
        <v>1675</v>
      </c>
      <c r="X168" t="s">
        <v>1675</v>
      </c>
      <c r="Y168" t="s">
        <v>1676</v>
      </c>
      <c r="AB168" s="9" t="str">
        <f t="shared" si="4"/>
        <v>NP/A.577(1994)83c</v>
      </c>
      <c r="AC168" s="9" t="str">
        <f t="shared" si="5"/>
        <v>J.Rapaport.1994</v>
      </c>
      <c r="AD168" s="18" t="str">
        <f>IF(COUNTIF(EXFOR!G$56:G$67,"*"&amp;AB168&amp;"*")&gt;0,"○",IF(COUNTIF(EXFOR!J$56:J$67,"*"&amp;W168&amp;"*"&amp;V168)&gt;0,"△","×"))</f>
        <v>×</v>
      </c>
    </row>
    <row r="169" spans="1:30" ht="12.75">
      <c r="A169" s="2" t="s">
        <v>1631</v>
      </c>
      <c r="B169" s="2" t="s">
        <v>668</v>
      </c>
      <c r="C169" s="2" t="s">
        <v>1796</v>
      </c>
      <c r="D169" s="2" t="s">
        <v>670</v>
      </c>
      <c r="E169" s="2" t="s">
        <v>1745</v>
      </c>
      <c r="F169" s="2" t="s">
        <v>1632</v>
      </c>
      <c r="R169" t="s">
        <v>1677</v>
      </c>
      <c r="S169" s="2" t="s">
        <v>1513</v>
      </c>
      <c r="T169" s="2" t="s">
        <v>1803</v>
      </c>
      <c r="U169" s="2" t="s">
        <v>1678</v>
      </c>
      <c r="V169" s="2" t="s">
        <v>333</v>
      </c>
      <c r="W169" s="2" t="s">
        <v>1635</v>
      </c>
      <c r="X169" t="s">
        <v>1679</v>
      </c>
      <c r="Y169" t="s">
        <v>1680</v>
      </c>
      <c r="AB169" s="9" t="str">
        <f t="shared" si="4"/>
        <v>BAP.38(1993)1051,N7 1</v>
      </c>
      <c r="AC169" s="9" t="str">
        <f t="shared" si="5"/>
        <v>X.Yang.1993</v>
      </c>
      <c r="AD169" s="18" t="str">
        <f>IF(COUNTIF(EXFOR!G$56:G$67,"*"&amp;AB169&amp;"*")&gt;0,"○",IF(COUNTIF(EXFOR!J$56:J$67,"*"&amp;W169&amp;"*"&amp;V169)&gt;0,"△","×"))</f>
        <v>×</v>
      </c>
    </row>
    <row r="170" spans="1:30" ht="12.75">
      <c r="A170" s="2" t="s">
        <v>1631</v>
      </c>
      <c r="B170" s="2" t="s">
        <v>668</v>
      </c>
      <c r="C170" s="2" t="s">
        <v>1796</v>
      </c>
      <c r="D170" s="2" t="s">
        <v>670</v>
      </c>
      <c r="E170" s="2" t="s">
        <v>1745</v>
      </c>
      <c r="F170" s="2" t="s">
        <v>1632</v>
      </c>
      <c r="H170" s="2" t="s">
        <v>684</v>
      </c>
      <c r="R170" t="s">
        <v>1681</v>
      </c>
      <c r="S170" s="2" t="s">
        <v>1513</v>
      </c>
      <c r="T170" s="2" t="s">
        <v>1803</v>
      </c>
      <c r="U170" s="2" t="s">
        <v>1682</v>
      </c>
      <c r="V170" s="2" t="s">
        <v>333</v>
      </c>
      <c r="W170" s="2" t="s">
        <v>1662</v>
      </c>
      <c r="X170" t="s">
        <v>1683</v>
      </c>
      <c r="Y170" t="s">
        <v>1684</v>
      </c>
      <c r="AB170" s="9" t="str">
        <f t="shared" si="4"/>
        <v>BAP.38(1993)982, I7 2</v>
      </c>
      <c r="AC170" s="9" t="str">
        <f t="shared" si="5"/>
        <v>L.Wang.1993</v>
      </c>
      <c r="AD170" s="18" t="str">
        <f>IF(COUNTIF(EXFOR!G$56:G$67,"*"&amp;AB170&amp;"*")&gt;0,"○",IF(COUNTIF(EXFOR!J$56:J$67,"*"&amp;W170&amp;"*"&amp;V170)&gt;0,"△","×"))</f>
        <v>×</v>
      </c>
    </row>
    <row r="171" spans="1:30" ht="12.75">
      <c r="A171" s="2" t="s">
        <v>1631</v>
      </c>
      <c r="B171" s="2" t="s">
        <v>668</v>
      </c>
      <c r="C171" s="2" t="s">
        <v>1796</v>
      </c>
      <c r="D171" s="2" t="s">
        <v>670</v>
      </c>
      <c r="E171" s="2" t="s">
        <v>1745</v>
      </c>
      <c r="F171" s="2" t="s">
        <v>1476</v>
      </c>
      <c r="R171" t="s">
        <v>1685</v>
      </c>
      <c r="S171" t="s">
        <v>1686</v>
      </c>
      <c r="U171" s="2" t="s">
        <v>1687</v>
      </c>
      <c r="V171" s="2" t="s">
        <v>333</v>
      </c>
      <c r="W171" s="2" t="s">
        <v>1688</v>
      </c>
      <c r="X171" t="s">
        <v>1689</v>
      </c>
      <c r="Y171" t="s">
        <v>1690</v>
      </c>
      <c r="AB171" s="9" t="str">
        <f t="shared" si="4"/>
        <v>Proc.6th Intern.Conf.on Nuclei Far from Stability + 9th Intern.Conf.on Atomic Masses and Fundamental Constants, Bernkastel-Kues, Germany, 19-24 July, 1992, R.Neugart, A.Wohr, Eds.,.(1993)881</v>
      </c>
      <c r="AC171" s="9" t="str">
        <f t="shared" si="5"/>
        <v>M.Huyse.1993</v>
      </c>
      <c r="AD171" s="18" t="str">
        <f>IF(COUNTIF(EXFOR!G$56:G$67,"*"&amp;AB171&amp;"*")&gt;0,"○",IF(COUNTIF(EXFOR!J$56:J$67,"*"&amp;W171&amp;"*"&amp;V171)&gt;0,"△","×"))</f>
        <v>×</v>
      </c>
    </row>
    <row r="172" spans="1:30" ht="15">
      <c r="A172" s="2" t="s">
        <v>1631</v>
      </c>
      <c r="B172" s="2" t="s">
        <v>668</v>
      </c>
      <c r="C172" s="2" t="s">
        <v>1796</v>
      </c>
      <c r="D172" s="2" t="s">
        <v>670</v>
      </c>
      <c r="E172" s="2" t="s">
        <v>1745</v>
      </c>
      <c r="F172" s="2" t="s">
        <v>1691</v>
      </c>
      <c r="G172" s="2" t="s">
        <v>1692</v>
      </c>
      <c r="H172" s="2" t="s">
        <v>684</v>
      </c>
      <c r="R172" t="s">
        <v>1693</v>
      </c>
      <c r="S172" s="2" t="s">
        <v>688</v>
      </c>
      <c r="T172" s="2" t="s">
        <v>291</v>
      </c>
      <c r="U172" s="2" t="s">
        <v>1694</v>
      </c>
      <c r="V172" s="2" t="s">
        <v>933</v>
      </c>
      <c r="W172" s="2" t="s">
        <v>1695</v>
      </c>
      <c r="X172" t="s">
        <v>1696</v>
      </c>
      <c r="Y172" t="s">
        <v>1697</v>
      </c>
      <c r="Z172" s="2" t="s">
        <v>1698</v>
      </c>
      <c r="AB172" s="9" t="str">
        <f t="shared" si="4"/>
        <v>PR/C.42(1990)935</v>
      </c>
      <c r="AC172" s="9" t="str">
        <f t="shared" si="5"/>
        <v>T.N.Taddeucci.1990</v>
      </c>
      <c r="AD172" s="18" t="str">
        <f>IF(COUNTIF(EXFOR!G$56:G$67,"*"&amp;AB172&amp;"*")&gt;0,"○",IF(COUNTIF(EXFOR!J$56:J$67,"*"&amp;W172&amp;"*"&amp;V172)&gt;0,"△","×"))</f>
        <v>×</v>
      </c>
    </row>
    <row r="173" spans="1:30" ht="15">
      <c r="A173" s="2" t="s">
        <v>1631</v>
      </c>
      <c r="B173" s="2" t="s">
        <v>668</v>
      </c>
      <c r="C173" s="2" t="s">
        <v>1796</v>
      </c>
      <c r="D173" s="2" t="s">
        <v>670</v>
      </c>
      <c r="E173" s="2" t="s">
        <v>1745</v>
      </c>
      <c r="F173" s="2" t="s">
        <v>1362</v>
      </c>
      <c r="G173" s="2" t="s">
        <v>1346</v>
      </c>
      <c r="R173" t="s">
        <v>1699</v>
      </c>
      <c r="S173" t="s">
        <v>1700</v>
      </c>
      <c r="U173" s="2" t="s">
        <v>150</v>
      </c>
      <c r="V173" s="2" t="s">
        <v>933</v>
      </c>
      <c r="W173" s="2" t="s">
        <v>1701</v>
      </c>
      <c r="X173" t="s">
        <v>1702</v>
      </c>
      <c r="Y173" t="s">
        <v>1703</v>
      </c>
      <c r="AB173" s="9" t="str">
        <f t="shared" si="4"/>
        <v>RCNP (Osaka), Ann.Rept., 1989.(1990)21</v>
      </c>
      <c r="AC173" s="9" t="str">
        <f t="shared" si="5"/>
        <v>H.Sakai.1990</v>
      </c>
      <c r="AD173" s="18" t="str">
        <f>IF(COUNTIF(EXFOR!G$56:G$67,"*"&amp;AB173&amp;"*")&gt;0,"○",IF(COUNTIF(EXFOR!J$56:J$67,"*"&amp;W173&amp;"*"&amp;V173)&gt;0,"△","×"))</f>
        <v>×</v>
      </c>
    </row>
    <row r="174" spans="1:30" ht="12.75">
      <c r="A174" s="2" t="s">
        <v>1631</v>
      </c>
      <c r="B174" s="2" t="s">
        <v>668</v>
      </c>
      <c r="C174" s="2" t="s">
        <v>1796</v>
      </c>
      <c r="D174" s="2" t="s">
        <v>670</v>
      </c>
      <c r="E174" s="2" t="s">
        <v>1745</v>
      </c>
      <c r="F174" s="2" t="s">
        <v>1476</v>
      </c>
      <c r="R174" t="s">
        <v>1704</v>
      </c>
      <c r="S174" s="2" t="s">
        <v>1773</v>
      </c>
      <c r="T174" s="2" t="s">
        <v>1705</v>
      </c>
      <c r="U174" s="2" t="s">
        <v>1706</v>
      </c>
      <c r="V174" s="2" t="s">
        <v>933</v>
      </c>
      <c r="W174" s="2" t="s">
        <v>1707</v>
      </c>
      <c r="X174" t="s">
        <v>1707</v>
      </c>
      <c r="Y174" t="s">
        <v>1708</v>
      </c>
      <c r="AB174" s="9" t="str">
        <f t="shared" si="4"/>
        <v>NSE.106(1990)279</v>
      </c>
      <c r="AC174" s="9" t="str">
        <f t="shared" si="5"/>
        <v>M.Drosg.1990</v>
      </c>
      <c r="AD174" s="18" t="str">
        <f>IF(COUNTIF(EXFOR!G$56:G$67,"*"&amp;AB174&amp;"*")&gt;0,"○",IF(COUNTIF(EXFOR!J$56:J$67,"*"&amp;W174&amp;"*"&amp;V174)&gt;0,"△","×"))</f>
        <v>×</v>
      </c>
    </row>
    <row r="175" spans="1:30" ht="12.75">
      <c r="A175" s="2" t="s">
        <v>1631</v>
      </c>
      <c r="B175" s="2" t="s">
        <v>668</v>
      </c>
      <c r="C175" s="2" t="s">
        <v>1796</v>
      </c>
      <c r="D175" s="2" t="s">
        <v>670</v>
      </c>
      <c r="E175" s="2" t="s">
        <v>1745</v>
      </c>
      <c r="F175" s="2" t="s">
        <v>72</v>
      </c>
      <c r="H175" s="2" t="s">
        <v>921</v>
      </c>
      <c r="R175" t="s">
        <v>73</v>
      </c>
      <c r="S175" s="2" t="s">
        <v>688</v>
      </c>
      <c r="T175" s="2" t="s">
        <v>286</v>
      </c>
      <c r="U175" s="2" t="s">
        <v>74</v>
      </c>
      <c r="V175" s="2" t="s">
        <v>75</v>
      </c>
      <c r="W175" s="2" t="s">
        <v>1675</v>
      </c>
      <c r="X175" t="s">
        <v>76</v>
      </c>
      <c r="Y175" t="s">
        <v>77</v>
      </c>
      <c r="Z175" s="2" t="s">
        <v>78</v>
      </c>
      <c r="AB175" s="9" t="str">
        <f t="shared" si="4"/>
        <v>PR/C.39(1989)1929</v>
      </c>
      <c r="AC175" s="9" t="str">
        <f t="shared" si="5"/>
        <v>J.Rapaport.1989</v>
      </c>
      <c r="AD175" s="18" t="str">
        <f>IF(COUNTIF(EXFOR!G$56:G$67,"*"&amp;AB175&amp;"*")&gt;0,"○",IF(COUNTIF(EXFOR!J$56:J$67,"*"&amp;W175&amp;"*"&amp;V175)&gt;0,"△","×"))</f>
        <v>×</v>
      </c>
    </row>
    <row r="176" spans="1:30" ht="12.75">
      <c r="A176" s="2" t="s">
        <v>1631</v>
      </c>
      <c r="B176" s="2" t="s">
        <v>668</v>
      </c>
      <c r="C176" s="2" t="s">
        <v>1796</v>
      </c>
      <c r="D176" s="2" t="s">
        <v>670</v>
      </c>
      <c r="E176" s="2" t="s">
        <v>1745</v>
      </c>
      <c r="F176" s="2" t="s">
        <v>1492</v>
      </c>
      <c r="G176" s="2" t="s">
        <v>1493</v>
      </c>
      <c r="R176" t="s">
        <v>1494</v>
      </c>
      <c r="S176" s="2" t="s">
        <v>1495</v>
      </c>
      <c r="T176" s="2" t="s">
        <v>1496</v>
      </c>
      <c r="U176" s="2" t="s">
        <v>1497</v>
      </c>
      <c r="V176" s="2" t="s">
        <v>1498</v>
      </c>
      <c r="W176" s="2" t="s">
        <v>891</v>
      </c>
      <c r="X176" t="s">
        <v>1332</v>
      </c>
      <c r="Y176" t="s">
        <v>1501</v>
      </c>
      <c r="AB176" s="9" t="str">
        <f t="shared" si="4"/>
        <v>NIM/B.28(1987)199</v>
      </c>
      <c r="AC176" s="9" t="str">
        <f t="shared" si="5"/>
        <v>J.Raisanen.1987</v>
      </c>
      <c r="AD176" s="18" t="str">
        <f>IF(COUNTIF(EXFOR!G$56:G$67,"*"&amp;AB176&amp;"*")&gt;0,"○",IF(COUNTIF(EXFOR!J$56:J$67,"*"&amp;W176&amp;"*"&amp;V176)&gt;0,"△","×"))</f>
        <v>×</v>
      </c>
    </row>
    <row r="177" spans="1:30" ht="15">
      <c r="A177" s="2" t="s">
        <v>1631</v>
      </c>
      <c r="B177" s="2" t="s">
        <v>668</v>
      </c>
      <c r="C177" s="2" t="s">
        <v>1796</v>
      </c>
      <c r="D177" s="2" t="s">
        <v>670</v>
      </c>
      <c r="E177" s="2" t="s">
        <v>1745</v>
      </c>
      <c r="F177" s="2" t="s">
        <v>1356</v>
      </c>
      <c r="G177" s="2" t="s">
        <v>1164</v>
      </c>
      <c r="H177" s="2" t="s">
        <v>684</v>
      </c>
      <c r="R177" t="s">
        <v>79</v>
      </c>
      <c r="S177" s="2" t="s">
        <v>1334</v>
      </c>
      <c r="T177" s="2" t="s">
        <v>1463</v>
      </c>
      <c r="U177" s="2" t="s">
        <v>80</v>
      </c>
      <c r="V177" s="2" t="s">
        <v>949</v>
      </c>
      <c r="W177" s="2" t="s">
        <v>81</v>
      </c>
      <c r="X177" t="s">
        <v>81</v>
      </c>
      <c r="Y177" t="s">
        <v>82</v>
      </c>
      <c r="AB177" s="9" t="str">
        <f t="shared" si="4"/>
        <v>DA/B.46(1986)2708</v>
      </c>
      <c r="AC177" s="9" t="str">
        <f t="shared" si="5"/>
        <v>R.K.Murphy.1986</v>
      </c>
      <c r="AD177" s="18" t="str">
        <f>IF(COUNTIF(EXFOR!G$56:G$67,"*"&amp;AB177&amp;"*")&gt;0,"○",IF(COUNTIF(EXFOR!J$56:J$67,"*"&amp;W177&amp;"*"&amp;V177)&gt;0,"△","×"))</f>
        <v>×</v>
      </c>
    </row>
    <row r="178" spans="1:30" ht="15">
      <c r="A178" s="2" t="s">
        <v>1631</v>
      </c>
      <c r="B178" s="2" t="s">
        <v>668</v>
      </c>
      <c r="C178" s="2" t="s">
        <v>1796</v>
      </c>
      <c r="D178" s="2" t="s">
        <v>670</v>
      </c>
      <c r="E178" s="2" t="s">
        <v>1745</v>
      </c>
      <c r="F178" s="2" t="s">
        <v>83</v>
      </c>
      <c r="H178" s="2" t="s">
        <v>1862</v>
      </c>
      <c r="R178" t="s">
        <v>84</v>
      </c>
      <c r="S178" s="2" t="s">
        <v>1557</v>
      </c>
      <c r="T178" s="2" t="s">
        <v>85</v>
      </c>
      <c r="U178" s="2" t="s">
        <v>86</v>
      </c>
      <c r="V178" s="2" t="s">
        <v>949</v>
      </c>
      <c r="W178" s="2" t="s">
        <v>87</v>
      </c>
      <c r="X178" t="s">
        <v>88</v>
      </c>
      <c r="Y178" t="s">
        <v>89</v>
      </c>
      <c r="AB178" s="9" t="str">
        <f t="shared" si="4"/>
        <v>NP/A.458(1986)397</v>
      </c>
      <c r="AC178" s="9" t="str">
        <f t="shared" si="5"/>
        <v>M.S.Hussein.1986</v>
      </c>
      <c r="AD178" s="18" t="str">
        <f>IF(COUNTIF(EXFOR!G$56:G$67,"*"&amp;AB178&amp;"*")&gt;0,"○",IF(COUNTIF(EXFOR!J$56:J$67,"*"&amp;W178&amp;"*"&amp;V178)&gt;0,"△","×"))</f>
        <v>×</v>
      </c>
    </row>
    <row r="179" spans="1:30" ht="15">
      <c r="A179" s="2" t="s">
        <v>1631</v>
      </c>
      <c r="B179" s="2" t="s">
        <v>668</v>
      </c>
      <c r="C179" s="2" t="s">
        <v>1796</v>
      </c>
      <c r="D179" s="2" t="s">
        <v>670</v>
      </c>
      <c r="E179" s="2" t="s">
        <v>1745</v>
      </c>
      <c r="F179" s="2" t="s">
        <v>1476</v>
      </c>
      <c r="H179" s="2" t="s">
        <v>686</v>
      </c>
      <c r="R179" t="s">
        <v>90</v>
      </c>
      <c r="S179" t="s">
        <v>91</v>
      </c>
      <c r="U179" s="2" t="s">
        <v>940</v>
      </c>
      <c r="V179" s="2" t="s">
        <v>949</v>
      </c>
      <c r="W179" s="2" t="s">
        <v>92</v>
      </c>
      <c r="X179" t="s">
        <v>93</v>
      </c>
      <c r="Y179" t="s">
        <v>94</v>
      </c>
      <c r="AB179" s="9" t="str">
        <f t="shared" si="4"/>
        <v>Proc.Inter.Conf.on Fast Neutron Physics, Dubrovnik, Yugoslavia, May 26-31, 1986, D.Miljanic, B.Antolkovic, G.Paic, Eds., Ruder Boskovic Institute, Zagreb.(1986)299</v>
      </c>
      <c r="AC179" s="9" t="str">
        <f t="shared" si="5"/>
        <v>A.A.Haddou.1986</v>
      </c>
      <c r="AD179" s="18" t="str">
        <f>IF(COUNTIF(EXFOR!G$56:G$67,"*"&amp;AB179&amp;"*")&gt;0,"○",IF(COUNTIF(EXFOR!J$56:J$67,"*"&amp;W179&amp;"*"&amp;V179)&gt;0,"△","×"))</f>
        <v>×</v>
      </c>
    </row>
    <row r="180" spans="1:30" ht="15">
      <c r="A180" s="2" t="s">
        <v>1631</v>
      </c>
      <c r="B180" s="2" t="s">
        <v>668</v>
      </c>
      <c r="C180" s="2" t="s">
        <v>1796</v>
      </c>
      <c r="D180" s="2" t="s">
        <v>670</v>
      </c>
      <c r="E180" s="2" t="s">
        <v>1745</v>
      </c>
      <c r="G180" s="2" t="s">
        <v>585</v>
      </c>
      <c r="H180" s="2" t="s">
        <v>686</v>
      </c>
      <c r="R180" t="s">
        <v>586</v>
      </c>
      <c r="S180" s="2" t="s">
        <v>587</v>
      </c>
      <c r="T180" s="2" t="s">
        <v>588</v>
      </c>
      <c r="U180" s="2" t="s">
        <v>589</v>
      </c>
      <c r="V180" s="2" t="s">
        <v>949</v>
      </c>
      <c r="W180" s="2" t="s">
        <v>590</v>
      </c>
      <c r="X180" t="s">
        <v>591</v>
      </c>
      <c r="Y180" t="s">
        <v>592</v>
      </c>
      <c r="AB180" s="9" t="str">
        <f t="shared" si="4"/>
        <v>JRC.102(1986)159</v>
      </c>
      <c r="AC180" s="9" t="str">
        <f t="shared" si="5"/>
        <v>A.Ait Haddou.1986</v>
      </c>
      <c r="AD180" s="18" t="str">
        <f>IF(COUNTIF(EXFOR!G$56:G$67,"*"&amp;AB180&amp;"*")&gt;0,"○",IF(COUNTIF(EXFOR!J$56:J$67,"*"&amp;W180&amp;"*"&amp;V180)&gt;0,"△","×"))</f>
        <v>×</v>
      </c>
    </row>
    <row r="181" spans="1:30" ht="15">
      <c r="A181" s="2" t="s">
        <v>1631</v>
      </c>
      <c r="B181" s="2" t="s">
        <v>668</v>
      </c>
      <c r="C181" s="2" t="s">
        <v>1796</v>
      </c>
      <c r="D181" s="2" t="s">
        <v>670</v>
      </c>
      <c r="E181" s="2" t="s">
        <v>1745</v>
      </c>
      <c r="F181" s="2" t="s">
        <v>593</v>
      </c>
      <c r="G181" s="2" t="s">
        <v>585</v>
      </c>
      <c r="H181" s="2" t="s">
        <v>684</v>
      </c>
      <c r="R181" t="s">
        <v>594</v>
      </c>
      <c r="S181" s="2" t="s">
        <v>1773</v>
      </c>
      <c r="T181" s="2" t="s">
        <v>957</v>
      </c>
      <c r="U181" s="2" t="s">
        <v>595</v>
      </c>
      <c r="V181" s="2" t="s">
        <v>959</v>
      </c>
      <c r="W181" s="2" t="s">
        <v>596</v>
      </c>
      <c r="X181" t="s">
        <v>597</v>
      </c>
      <c r="Y181" t="s">
        <v>598</v>
      </c>
      <c r="AB181" s="9" t="str">
        <f t="shared" si="4"/>
        <v>NSE.89(1985)87</v>
      </c>
      <c r="AC181" s="9" t="str">
        <f t="shared" si="5"/>
        <v>H.R.Schelin.1985</v>
      </c>
      <c r="AD181" s="18" t="str">
        <f>IF(COUNTIF(EXFOR!G$56:G$67,"*"&amp;AB181&amp;"*")&gt;0,"○",IF(COUNTIF(EXFOR!J$56:J$67,"*"&amp;W181&amp;"*"&amp;V181)&gt;0,"△","×"))</f>
        <v>×</v>
      </c>
    </row>
    <row r="182" spans="1:30" ht="15">
      <c r="A182" s="2" t="s">
        <v>1631</v>
      </c>
      <c r="B182" s="2" t="s">
        <v>668</v>
      </c>
      <c r="C182" s="2" t="s">
        <v>1796</v>
      </c>
      <c r="D182" s="2" t="s">
        <v>670</v>
      </c>
      <c r="E182" s="2" t="s">
        <v>1745</v>
      </c>
      <c r="F182" s="2" t="s">
        <v>1746</v>
      </c>
      <c r="G182" s="2" t="s">
        <v>1356</v>
      </c>
      <c r="H182" s="2" t="s">
        <v>1862</v>
      </c>
      <c r="R182" t="s">
        <v>1357</v>
      </c>
      <c r="S182" s="2" t="s">
        <v>1528</v>
      </c>
      <c r="T182" s="2" t="s">
        <v>1358</v>
      </c>
      <c r="U182" s="2" t="s">
        <v>1359</v>
      </c>
      <c r="V182" s="2" t="s">
        <v>959</v>
      </c>
      <c r="W182" s="2" t="s">
        <v>1360</v>
      </c>
      <c r="X182" t="s">
        <v>1360</v>
      </c>
      <c r="Y182" t="s">
        <v>1361</v>
      </c>
      <c r="AB182" s="9" t="str">
        <f t="shared" si="4"/>
        <v>NC/A.85(1985)280</v>
      </c>
      <c r="AC182" s="9" t="str">
        <f t="shared" si="5"/>
        <v>S.Ramavataram.1985</v>
      </c>
      <c r="AD182" s="18" t="str">
        <f>IF(COUNTIF(EXFOR!G$56:G$67,"*"&amp;AB182&amp;"*")&gt;0,"○",IF(COUNTIF(EXFOR!J$56:J$67,"*"&amp;W182&amp;"*"&amp;V182)&gt;0,"△","×"))</f>
        <v>×</v>
      </c>
    </row>
    <row r="183" spans="1:30" ht="15">
      <c r="A183" s="2" t="s">
        <v>1631</v>
      </c>
      <c r="B183" s="2" t="s">
        <v>668</v>
      </c>
      <c r="C183" s="2" t="s">
        <v>1796</v>
      </c>
      <c r="D183" s="2" t="s">
        <v>670</v>
      </c>
      <c r="E183" s="2" t="s">
        <v>1745</v>
      </c>
      <c r="F183" s="2" t="s">
        <v>1476</v>
      </c>
      <c r="H183" s="2" t="s">
        <v>1779</v>
      </c>
      <c r="R183" t="s">
        <v>599</v>
      </c>
      <c r="S183" s="2" t="s">
        <v>1513</v>
      </c>
      <c r="T183" s="2" t="s">
        <v>1782</v>
      </c>
      <c r="U183" s="2" t="s">
        <v>600</v>
      </c>
      <c r="V183" s="2" t="s">
        <v>959</v>
      </c>
      <c r="W183" s="2" t="s">
        <v>601</v>
      </c>
      <c r="X183" t="s">
        <v>602</v>
      </c>
      <c r="Y183" t="s">
        <v>603</v>
      </c>
      <c r="AB183" s="9" t="str">
        <f t="shared" si="4"/>
        <v>BAP.30(1985)796, IG8</v>
      </c>
      <c r="AC183" s="9" t="str">
        <f t="shared" si="5"/>
        <v>K.Murphy.1985</v>
      </c>
      <c r="AD183" s="18" t="str">
        <f>IF(COUNTIF(EXFOR!G$56:G$67,"*"&amp;AB183&amp;"*")&gt;0,"○",IF(COUNTIF(EXFOR!J$56:J$67,"*"&amp;W183&amp;"*"&amp;V183)&gt;0,"△","×"))</f>
        <v>×</v>
      </c>
    </row>
    <row r="184" spans="1:30" ht="12.75">
      <c r="A184" s="2" t="s">
        <v>1631</v>
      </c>
      <c r="B184" s="2" t="s">
        <v>668</v>
      </c>
      <c r="C184" s="2" t="s">
        <v>1796</v>
      </c>
      <c r="D184" s="2" t="s">
        <v>670</v>
      </c>
      <c r="E184" s="2" t="s">
        <v>1745</v>
      </c>
      <c r="F184" s="2" t="s">
        <v>604</v>
      </c>
      <c r="R184" t="s">
        <v>605</v>
      </c>
      <c r="S184" s="2" t="s">
        <v>587</v>
      </c>
      <c r="T184" s="2" t="s">
        <v>957</v>
      </c>
      <c r="U184" s="2" t="s">
        <v>606</v>
      </c>
      <c r="V184" s="2" t="s">
        <v>959</v>
      </c>
      <c r="W184" s="2" t="s">
        <v>607</v>
      </c>
      <c r="X184" t="s">
        <v>608</v>
      </c>
      <c r="Y184" t="s">
        <v>609</v>
      </c>
      <c r="AB184" s="9" t="str">
        <f t="shared" si="4"/>
        <v>JRC.89(1985)447</v>
      </c>
      <c r="AC184" s="9" t="str">
        <f t="shared" si="5"/>
        <v>V.A.Kuzmenko.1985</v>
      </c>
      <c r="AD184" s="18" t="str">
        <f>IF(COUNTIF(EXFOR!G$56:G$67,"*"&amp;AB184&amp;"*")&gt;0,"○",IF(COUNTIF(EXFOR!J$56:J$67,"*"&amp;W184&amp;"*"&amp;V184)&gt;0,"△","×"))</f>
        <v>×</v>
      </c>
    </row>
    <row r="185" spans="1:30" ht="15">
      <c r="A185" s="2" t="s">
        <v>1631</v>
      </c>
      <c r="B185" s="2" t="s">
        <v>668</v>
      </c>
      <c r="C185" s="2" t="s">
        <v>1796</v>
      </c>
      <c r="D185" s="2" t="s">
        <v>670</v>
      </c>
      <c r="E185" s="2" t="s">
        <v>1745</v>
      </c>
      <c r="F185" s="2" t="s">
        <v>610</v>
      </c>
      <c r="G185" s="2" t="s">
        <v>611</v>
      </c>
      <c r="H185" s="2" t="s">
        <v>612</v>
      </c>
      <c r="R185" t="s">
        <v>613</v>
      </c>
      <c r="S185" s="2" t="s">
        <v>688</v>
      </c>
      <c r="T185" s="2" t="s">
        <v>1364</v>
      </c>
      <c r="U185" s="2" t="s">
        <v>614</v>
      </c>
      <c r="V185" s="2" t="s">
        <v>959</v>
      </c>
      <c r="W185" s="2" t="s">
        <v>615</v>
      </c>
      <c r="X185" t="s">
        <v>616</v>
      </c>
      <c r="Y185" t="s">
        <v>617</v>
      </c>
      <c r="Z185" s="2" t="s">
        <v>618</v>
      </c>
      <c r="AB185" s="9" t="str">
        <f t="shared" si="4"/>
        <v>PR/C.31(1985)1679</v>
      </c>
      <c r="AC185" s="9" t="str">
        <f t="shared" si="5"/>
        <v>S.M.Grimes.1985</v>
      </c>
      <c r="AD185" s="18" t="str">
        <f>IF(COUNTIF(EXFOR!G$56:G$67,"*"&amp;AB185&amp;"*")&gt;0,"○",IF(COUNTIF(EXFOR!J$56:J$67,"*"&amp;W185&amp;"*"&amp;V185)&gt;0,"△","×"))</f>
        <v>×</v>
      </c>
    </row>
    <row r="186" spans="1:30" ht="15">
      <c r="A186" s="2" t="s">
        <v>1631</v>
      </c>
      <c r="B186" s="2" t="s">
        <v>668</v>
      </c>
      <c r="C186" s="2" t="s">
        <v>1796</v>
      </c>
      <c r="D186" s="2" t="s">
        <v>670</v>
      </c>
      <c r="E186" s="2" t="s">
        <v>1745</v>
      </c>
      <c r="F186" s="2" t="s">
        <v>302</v>
      </c>
      <c r="G186" s="2" t="s">
        <v>1794</v>
      </c>
      <c r="H186" s="2" t="s">
        <v>1862</v>
      </c>
      <c r="R186" t="s">
        <v>619</v>
      </c>
      <c r="S186" s="2" t="s">
        <v>1864</v>
      </c>
      <c r="T186" s="2" t="s">
        <v>50</v>
      </c>
      <c r="U186" s="2" t="s">
        <v>620</v>
      </c>
      <c r="V186" s="2" t="s">
        <v>1516</v>
      </c>
      <c r="W186" s="2" t="s">
        <v>1360</v>
      </c>
      <c r="X186" t="s">
        <v>1360</v>
      </c>
      <c r="Y186" t="s">
        <v>621</v>
      </c>
      <c r="AB186" s="9" t="str">
        <f t="shared" si="4"/>
        <v>JP/G.8(1982)949</v>
      </c>
      <c r="AC186" s="9" t="str">
        <f t="shared" si="5"/>
        <v>S.Ramavataram.1982</v>
      </c>
      <c r="AD186" s="18" t="str">
        <f>IF(COUNTIF(EXFOR!G$56:G$67,"*"&amp;AB186&amp;"*")&gt;0,"○",IF(COUNTIF(EXFOR!J$56:J$67,"*"&amp;W186&amp;"*"&amp;V186)&gt;0,"△","×"))</f>
        <v>×</v>
      </c>
    </row>
    <row r="187" spans="1:30" ht="15">
      <c r="A187" s="2" t="s">
        <v>1631</v>
      </c>
      <c r="B187" s="2" t="s">
        <v>668</v>
      </c>
      <c r="C187" s="2" t="s">
        <v>1796</v>
      </c>
      <c r="D187" s="2" t="s">
        <v>670</v>
      </c>
      <c r="E187" s="2" t="s">
        <v>1745</v>
      </c>
      <c r="F187" s="2" t="s">
        <v>622</v>
      </c>
      <c r="G187" s="2" t="s">
        <v>1771</v>
      </c>
      <c r="H187" s="2" t="s">
        <v>684</v>
      </c>
      <c r="R187" t="s">
        <v>623</v>
      </c>
      <c r="S187" s="2" t="s">
        <v>1864</v>
      </c>
      <c r="T187" s="2" t="s">
        <v>896</v>
      </c>
      <c r="U187" s="2" t="s">
        <v>624</v>
      </c>
      <c r="V187" s="2" t="s">
        <v>1523</v>
      </c>
      <c r="W187" s="2" t="s">
        <v>625</v>
      </c>
      <c r="X187" t="s">
        <v>626</v>
      </c>
      <c r="Y187" t="s">
        <v>627</v>
      </c>
      <c r="AB187" s="9" t="str">
        <f t="shared" si="4"/>
        <v>JP/G.7(1981)803</v>
      </c>
      <c r="AC187" s="9" t="str">
        <f t="shared" si="5"/>
        <v>J.Hohn.1981</v>
      </c>
      <c r="AD187" s="18" t="str">
        <f>IF(COUNTIF(EXFOR!G$56:G$67,"*"&amp;AB187&amp;"*")&gt;0,"○",IF(COUNTIF(EXFOR!J$56:J$67,"*"&amp;W187&amp;"*"&amp;V187)&gt;0,"△","×"))</f>
        <v>×</v>
      </c>
    </row>
    <row r="188" spans="1:30" ht="15">
      <c r="A188" s="2" t="s">
        <v>1631</v>
      </c>
      <c r="B188" s="2" t="s">
        <v>668</v>
      </c>
      <c r="C188" s="2" t="s">
        <v>1796</v>
      </c>
      <c r="D188" s="2" t="s">
        <v>670</v>
      </c>
      <c r="E188" s="2" t="s">
        <v>1745</v>
      </c>
      <c r="F188" s="2" t="s">
        <v>1763</v>
      </c>
      <c r="G188" s="2" t="s">
        <v>311</v>
      </c>
      <c r="H188" s="2" t="s">
        <v>684</v>
      </c>
      <c r="R188" t="s">
        <v>628</v>
      </c>
      <c r="S188" s="2" t="s">
        <v>1486</v>
      </c>
      <c r="T188" s="2" t="s">
        <v>629</v>
      </c>
      <c r="U188" s="2" t="s">
        <v>630</v>
      </c>
      <c r="V188" s="2" t="s">
        <v>1523</v>
      </c>
      <c r="W188" s="2" t="s">
        <v>1776</v>
      </c>
      <c r="X188" t="s">
        <v>631</v>
      </c>
      <c r="Y188" t="s">
        <v>632</v>
      </c>
      <c r="AB188" s="9" t="str">
        <f t="shared" si="4"/>
        <v>ARI.32(1981)389</v>
      </c>
      <c r="AC188" s="9" t="str">
        <f t="shared" si="5"/>
        <v>J.K.Bair.1981</v>
      </c>
      <c r="AD188" s="18" t="str">
        <f>IF(COUNTIF(EXFOR!G$56:G$67,"*"&amp;AB188&amp;"*")&gt;0,"○",IF(COUNTIF(EXFOR!J$56:J$67,"*"&amp;W188&amp;"*"&amp;V188)&gt;0,"△","×"))</f>
        <v>×</v>
      </c>
    </row>
    <row r="189" spans="1:30" ht="12.75">
      <c r="A189" s="2" t="s">
        <v>1631</v>
      </c>
      <c r="B189" s="2" t="s">
        <v>668</v>
      </c>
      <c r="C189" s="2" t="s">
        <v>1796</v>
      </c>
      <c r="D189" s="2" t="s">
        <v>670</v>
      </c>
      <c r="E189" s="2" t="s">
        <v>1745</v>
      </c>
      <c r="F189" s="2" t="s">
        <v>1746</v>
      </c>
      <c r="G189" s="2" t="s">
        <v>633</v>
      </c>
      <c r="H189" s="2" t="s">
        <v>1862</v>
      </c>
      <c r="R189" t="s">
        <v>634</v>
      </c>
      <c r="S189" t="s">
        <v>635</v>
      </c>
      <c r="AA189" s="2" t="s">
        <v>1553</v>
      </c>
      <c r="AB189" s="9" t="str">
        <f t="shared" si="4"/>
        <v>JOUR BAPSA 25 520,DF2,Ramavataram.</v>
      </c>
      <c r="AC189" s="9" t="str">
        <f t="shared" si="5"/>
        <v>.</v>
      </c>
      <c r="AD189" s="18" t="str">
        <f>IF(COUNTIF(EXFOR!G$56:G$67,"*"&amp;AB189&amp;"*")&gt;0,"○",IF(COUNTIF(EXFOR!J$56:J$67,"*"&amp;W189&amp;"*"&amp;V189)&gt;0,"△","×"))</f>
        <v>△</v>
      </c>
    </row>
    <row r="190" spans="1:30" ht="15">
      <c r="A190" s="2" t="s">
        <v>1631</v>
      </c>
      <c r="B190" s="2" t="s">
        <v>668</v>
      </c>
      <c r="C190" s="2" t="s">
        <v>1796</v>
      </c>
      <c r="D190" s="2" t="s">
        <v>670</v>
      </c>
      <c r="E190" s="2" t="s">
        <v>1745</v>
      </c>
      <c r="F190" s="2" t="s">
        <v>1746</v>
      </c>
      <c r="G190" s="2" t="s">
        <v>302</v>
      </c>
      <c r="H190" s="2" t="s">
        <v>684</v>
      </c>
      <c r="R190" t="s">
        <v>636</v>
      </c>
      <c r="S190" s="2" t="s">
        <v>1528</v>
      </c>
      <c r="T190" s="2" t="s">
        <v>1626</v>
      </c>
      <c r="U190" s="2" t="s">
        <v>637</v>
      </c>
      <c r="V190" s="2" t="s">
        <v>993</v>
      </c>
      <c r="W190" s="2" t="s">
        <v>638</v>
      </c>
      <c r="X190" t="s">
        <v>639</v>
      </c>
      <c r="Y190" t="s">
        <v>640</v>
      </c>
      <c r="AB190" s="9" t="str">
        <f t="shared" si="4"/>
        <v>NC/A.58(1980)342</v>
      </c>
      <c r="AC190" s="9" t="str">
        <f t="shared" si="5"/>
        <v>K.Ramavataram.1980</v>
      </c>
      <c r="AD190" s="18" t="str">
        <f>IF(COUNTIF(EXFOR!G$56:G$67,"*"&amp;AB190&amp;"*")&gt;0,"○",IF(COUNTIF(EXFOR!J$56:J$67,"*"&amp;W190&amp;"*"&amp;V190)&gt;0,"△","×"))</f>
        <v>○</v>
      </c>
    </row>
    <row r="191" spans="1:30" ht="12.75">
      <c r="A191" s="2" t="s">
        <v>1631</v>
      </c>
      <c r="B191" s="2" t="s">
        <v>668</v>
      </c>
      <c r="C191" s="2" t="s">
        <v>1796</v>
      </c>
      <c r="D191" s="2" t="s">
        <v>670</v>
      </c>
      <c r="E191" s="2" t="s">
        <v>1745</v>
      </c>
      <c r="F191" s="2" t="s">
        <v>277</v>
      </c>
      <c r="G191" s="2" t="s">
        <v>311</v>
      </c>
      <c r="H191" s="2" t="s">
        <v>1862</v>
      </c>
      <c r="R191" t="s">
        <v>115</v>
      </c>
      <c r="S191" s="2" t="s">
        <v>1864</v>
      </c>
      <c r="T191" s="2" t="s">
        <v>1198</v>
      </c>
      <c r="U191" s="2" t="s">
        <v>931</v>
      </c>
      <c r="V191" s="2" t="s">
        <v>993</v>
      </c>
      <c r="W191" s="2" t="s">
        <v>116</v>
      </c>
      <c r="X191" t="s">
        <v>117</v>
      </c>
      <c r="Y191" t="s">
        <v>118</v>
      </c>
      <c r="AB191" s="9" t="str">
        <f t="shared" si="4"/>
        <v>JP/G.6(1980)47</v>
      </c>
      <c r="AC191" s="9" t="str">
        <f t="shared" si="5"/>
        <v>G.Do Dang.1980</v>
      </c>
      <c r="AD191" s="18" t="str">
        <f>IF(COUNTIF(EXFOR!G$56:G$67,"*"&amp;AB191&amp;"*")&gt;0,"○",IF(COUNTIF(EXFOR!J$56:J$67,"*"&amp;W191&amp;"*"&amp;V191)&gt;0,"△","×"))</f>
        <v>×</v>
      </c>
    </row>
    <row r="192" spans="1:30" ht="12.75">
      <c r="A192" s="2" t="s">
        <v>1631</v>
      </c>
      <c r="B192" s="2" t="s">
        <v>668</v>
      </c>
      <c r="C192" s="2" t="s">
        <v>1796</v>
      </c>
      <c r="D192" s="2" t="s">
        <v>670</v>
      </c>
      <c r="E192" s="2" t="s">
        <v>1745</v>
      </c>
      <c r="F192" s="2" t="s">
        <v>119</v>
      </c>
      <c r="H192" s="2" t="s">
        <v>1862</v>
      </c>
      <c r="R192" t="s">
        <v>120</v>
      </c>
      <c r="S192" t="s">
        <v>121</v>
      </c>
      <c r="AA192" s="2" t="s">
        <v>1553</v>
      </c>
      <c r="AB192" s="9" t="str">
        <f t="shared" si="4"/>
        <v>REPT ZFK-408,P70,Balashov.</v>
      </c>
      <c r="AC192" s="9" t="str">
        <f t="shared" si="5"/>
        <v>.</v>
      </c>
      <c r="AD192" s="18" t="str">
        <f>IF(COUNTIF(EXFOR!G$56:G$67,"*"&amp;AB192&amp;"*")&gt;0,"○",IF(COUNTIF(EXFOR!J$56:J$67,"*"&amp;W192&amp;"*"&amp;V192)&gt;0,"△","×"))</f>
        <v>△</v>
      </c>
    </row>
    <row r="193" spans="1:30" ht="12.75">
      <c r="A193" s="2" t="s">
        <v>1631</v>
      </c>
      <c r="B193" s="2" t="s">
        <v>668</v>
      </c>
      <c r="C193" s="2" t="s">
        <v>1796</v>
      </c>
      <c r="D193" s="2" t="s">
        <v>670</v>
      </c>
      <c r="E193" s="2" t="s">
        <v>1745</v>
      </c>
      <c r="F193" s="2" t="s">
        <v>119</v>
      </c>
      <c r="H193" s="2" t="s">
        <v>1862</v>
      </c>
      <c r="R193" t="s">
        <v>122</v>
      </c>
      <c r="S193" s="2" t="s">
        <v>1864</v>
      </c>
      <c r="T193" s="2" t="s">
        <v>1198</v>
      </c>
      <c r="U193" s="2" t="s">
        <v>123</v>
      </c>
      <c r="V193" s="2" t="s">
        <v>993</v>
      </c>
      <c r="W193" s="2" t="s">
        <v>124</v>
      </c>
      <c r="X193" t="s">
        <v>125</v>
      </c>
      <c r="Y193" t="s">
        <v>126</v>
      </c>
      <c r="AB193" s="9" t="str">
        <f t="shared" si="4"/>
        <v>JP/G.6(1980)L77</v>
      </c>
      <c r="AC193" s="9" t="str">
        <f t="shared" si="5"/>
        <v>V.V.Balashov.1980</v>
      </c>
      <c r="AD193" s="18" t="str">
        <f>IF(COUNTIF(EXFOR!G$56:G$67,"*"&amp;AB193&amp;"*")&gt;0,"○",IF(COUNTIF(EXFOR!J$56:J$67,"*"&amp;W193&amp;"*"&amp;V193)&gt;0,"△","×"))</f>
        <v>×</v>
      </c>
    </row>
    <row r="194" spans="1:30" ht="15">
      <c r="A194" s="2" t="s">
        <v>1631</v>
      </c>
      <c r="B194" s="2" t="s">
        <v>668</v>
      </c>
      <c r="C194" s="2" t="s">
        <v>1796</v>
      </c>
      <c r="D194" s="2" t="s">
        <v>670</v>
      </c>
      <c r="E194" s="2" t="s">
        <v>1745</v>
      </c>
      <c r="G194" s="2" t="s">
        <v>1794</v>
      </c>
      <c r="R194" t="s">
        <v>127</v>
      </c>
      <c r="S194" s="2" t="s">
        <v>272</v>
      </c>
      <c r="T194" s="2" t="s">
        <v>697</v>
      </c>
      <c r="U194" s="2" t="s">
        <v>128</v>
      </c>
      <c r="V194" s="2" t="s">
        <v>1538</v>
      </c>
      <c r="W194" s="2" t="s">
        <v>129</v>
      </c>
      <c r="X194" t="s">
        <v>130</v>
      </c>
      <c r="Y194" t="s">
        <v>131</v>
      </c>
      <c r="AB194" s="9" t="str">
        <f t="shared" si="4"/>
        <v>PRL.43(1979)1785</v>
      </c>
      <c r="AC194" s="9" t="str">
        <f t="shared" si="5"/>
        <v>R.J.Philpott.1979</v>
      </c>
      <c r="AD194" s="18" t="str">
        <f>IF(COUNTIF(EXFOR!G$56:G$67,"*"&amp;AB194&amp;"*")&gt;0,"○",IF(COUNTIF(EXFOR!J$56:J$67,"*"&amp;W194&amp;"*"&amp;V194)&gt;0,"△","×"))</f>
        <v>×</v>
      </c>
    </row>
    <row r="195" spans="1:30" ht="15">
      <c r="A195" s="2" t="s">
        <v>1631</v>
      </c>
      <c r="B195" s="2" t="s">
        <v>668</v>
      </c>
      <c r="C195" s="2" t="s">
        <v>1796</v>
      </c>
      <c r="D195" s="2" t="s">
        <v>670</v>
      </c>
      <c r="E195" s="2" t="s">
        <v>1745</v>
      </c>
      <c r="F195" s="2" t="s">
        <v>119</v>
      </c>
      <c r="H195" s="2" t="s">
        <v>684</v>
      </c>
      <c r="R195" t="s">
        <v>132</v>
      </c>
      <c r="S195" s="2" t="s">
        <v>708</v>
      </c>
      <c r="T195" s="2" t="s">
        <v>1782</v>
      </c>
      <c r="U195" s="2" t="s">
        <v>133</v>
      </c>
      <c r="V195" s="2" t="s">
        <v>1538</v>
      </c>
      <c r="W195" s="2" t="s">
        <v>134</v>
      </c>
      <c r="X195" t="s">
        <v>135</v>
      </c>
      <c r="Y195" t="s">
        <v>136</v>
      </c>
      <c r="AB195" s="9" t="str">
        <f aca="true" t="shared" si="6" ref="AB195:AB258">S195&amp;"."&amp;IF(IF(T195="","",T195)&amp;IF(V195="",",","("&amp;V195&amp;")")&amp;IF(U195="","",U195)=",","",IF(T195="","",T195)&amp;IF(V195="",",","("&amp;V195&amp;")")&amp;IF(U195="","",U195))</f>
        <v>ZEP.30(1979)86</v>
      </c>
      <c r="AC195" s="9" t="str">
        <f aca="true" t="shared" si="7" ref="AC195:AC258">W195&amp;"."&amp;V195</f>
        <v>V.N.Baturin.1979</v>
      </c>
      <c r="AD195" s="18" t="str">
        <f>IF(COUNTIF(EXFOR!G$56:G$67,"*"&amp;AB195&amp;"*")&gt;0,"○",IF(COUNTIF(EXFOR!J$56:J$67,"*"&amp;W195&amp;"*"&amp;V195)&gt;0,"△","×"))</f>
        <v>×</v>
      </c>
    </row>
    <row r="196" spans="1:30" ht="15">
      <c r="A196" s="2" t="s">
        <v>1631</v>
      </c>
      <c r="B196" s="2" t="s">
        <v>668</v>
      </c>
      <c r="C196" s="2" t="s">
        <v>1796</v>
      </c>
      <c r="D196" s="2" t="s">
        <v>670</v>
      </c>
      <c r="E196" s="2" t="s">
        <v>1745</v>
      </c>
      <c r="F196" s="2" t="s">
        <v>119</v>
      </c>
      <c r="H196" s="2" t="s">
        <v>684</v>
      </c>
      <c r="R196" t="s">
        <v>132</v>
      </c>
      <c r="S196" s="2" t="s">
        <v>137</v>
      </c>
      <c r="T196" s="2" t="s">
        <v>1782</v>
      </c>
      <c r="U196" s="2" t="s">
        <v>138</v>
      </c>
      <c r="V196" s="2" t="s">
        <v>1538</v>
      </c>
      <c r="W196" s="2" t="s">
        <v>134</v>
      </c>
      <c r="X196" t="s">
        <v>135</v>
      </c>
      <c r="Y196" t="s">
        <v>136</v>
      </c>
      <c r="AB196" s="9" t="str">
        <f t="shared" si="6"/>
        <v>JEL.30(1979)78</v>
      </c>
      <c r="AC196" s="9" t="str">
        <f t="shared" si="7"/>
        <v>V.N.Baturin.1979</v>
      </c>
      <c r="AD196" s="18" t="str">
        <f>IF(COUNTIF(EXFOR!G$56:G$67,"*"&amp;AB196&amp;"*")&gt;0,"○",IF(COUNTIF(EXFOR!J$56:J$67,"*"&amp;W196&amp;"*"&amp;V196)&gt;0,"△","×"))</f>
        <v>×</v>
      </c>
    </row>
    <row r="197" spans="1:30" ht="15">
      <c r="A197" s="2" t="s">
        <v>1631</v>
      </c>
      <c r="B197" s="2" t="s">
        <v>668</v>
      </c>
      <c r="C197" s="2" t="s">
        <v>1796</v>
      </c>
      <c r="D197" s="2" t="s">
        <v>670</v>
      </c>
      <c r="E197" s="2" t="s">
        <v>1745</v>
      </c>
      <c r="F197" t="s">
        <v>1746</v>
      </c>
      <c r="G197" s="2" t="s">
        <v>139</v>
      </c>
      <c r="H197" s="2" t="s">
        <v>684</v>
      </c>
      <c r="R197" t="s">
        <v>140</v>
      </c>
      <c r="S197" s="2" t="s">
        <v>1557</v>
      </c>
      <c r="T197" s="2" t="s">
        <v>141</v>
      </c>
      <c r="U197" s="2" t="s">
        <v>1804</v>
      </c>
      <c r="V197" s="2" t="s">
        <v>298</v>
      </c>
      <c r="W197" s="2" t="s">
        <v>1820</v>
      </c>
      <c r="X197" t="s">
        <v>1821</v>
      </c>
      <c r="Y197" t="s">
        <v>142</v>
      </c>
      <c r="AB197" s="9" t="str">
        <f t="shared" si="6"/>
        <v>NP/A.306(1978)45</v>
      </c>
      <c r="AC197" s="9" t="str">
        <f t="shared" si="7"/>
        <v>L.Van der Zwan.1978</v>
      </c>
      <c r="AD197" s="18" t="str">
        <f>IF(COUNTIF(EXFOR!G$56:G$67,"*"&amp;AB197&amp;"*")&gt;0,"○",IF(COUNTIF(EXFOR!J$56:J$67,"*"&amp;W197&amp;"*"&amp;V197)&gt;0,"△","×"))</f>
        <v>×</v>
      </c>
    </row>
    <row r="198" spans="1:30" ht="15">
      <c r="A198" s="2" t="s">
        <v>1631</v>
      </c>
      <c r="B198" s="2" t="s">
        <v>668</v>
      </c>
      <c r="C198" s="2" t="s">
        <v>1796</v>
      </c>
      <c r="D198" s="2" t="s">
        <v>670</v>
      </c>
      <c r="E198" s="2" t="s">
        <v>1745</v>
      </c>
      <c r="G198" s="2" t="s">
        <v>1011</v>
      </c>
      <c r="R198" t="s">
        <v>143</v>
      </c>
      <c r="S198" s="2" t="s">
        <v>144</v>
      </c>
      <c r="T198" s="2" t="s">
        <v>1470</v>
      </c>
      <c r="U198" s="2" t="s">
        <v>145</v>
      </c>
      <c r="V198" s="2" t="s">
        <v>1790</v>
      </c>
      <c r="W198" s="2" t="s">
        <v>146</v>
      </c>
      <c r="X198" t="s">
        <v>147</v>
      </c>
      <c r="Y198" t="s">
        <v>747</v>
      </c>
      <c r="AB198" s="9" t="str">
        <f t="shared" si="6"/>
        <v>IZV.40(1976)2189</v>
      </c>
      <c r="AC198" s="9" t="str">
        <f t="shared" si="7"/>
        <v>Y.G.Mashkarov.1976</v>
      </c>
      <c r="AD198" s="18" t="str">
        <f>IF(COUNTIF(EXFOR!G$56:G$67,"*"&amp;AB198&amp;"*")&gt;0,"○",IF(COUNTIF(EXFOR!J$56:J$67,"*"&amp;W198&amp;"*"&amp;V198)&gt;0,"△","×"))</f>
        <v>×</v>
      </c>
    </row>
    <row r="199" spans="1:30" ht="15">
      <c r="A199" s="2" t="s">
        <v>1631</v>
      </c>
      <c r="B199" s="2" t="s">
        <v>668</v>
      </c>
      <c r="C199" s="2" t="s">
        <v>1796</v>
      </c>
      <c r="D199" s="2" t="s">
        <v>670</v>
      </c>
      <c r="E199" s="2" t="s">
        <v>1745</v>
      </c>
      <c r="G199" s="2" t="s">
        <v>1011</v>
      </c>
      <c r="R199" t="s">
        <v>143</v>
      </c>
      <c r="S199" s="2" t="s">
        <v>748</v>
      </c>
      <c r="T199" s="2" t="s">
        <v>1470</v>
      </c>
      <c r="U199" s="2" t="s">
        <v>1205</v>
      </c>
      <c r="V199" s="2" t="s">
        <v>1790</v>
      </c>
      <c r="W199" s="2" t="s">
        <v>146</v>
      </c>
      <c r="X199" t="s">
        <v>147</v>
      </c>
      <c r="Y199" t="s">
        <v>747</v>
      </c>
      <c r="AB199" s="9" t="str">
        <f t="shared" si="6"/>
        <v>BAS.40(1976)140</v>
      </c>
      <c r="AC199" s="9" t="str">
        <f t="shared" si="7"/>
        <v>Y.G.Mashkarov.1976</v>
      </c>
      <c r="AD199" s="18" t="str">
        <f>IF(COUNTIF(EXFOR!G$56:G$67,"*"&amp;AB199&amp;"*")&gt;0,"○",IF(COUNTIF(EXFOR!J$56:J$67,"*"&amp;W199&amp;"*"&amp;V199)&gt;0,"△","×"))</f>
        <v>×</v>
      </c>
    </row>
    <row r="200" spans="1:30" ht="15">
      <c r="A200" s="2" t="s">
        <v>1631</v>
      </c>
      <c r="B200" s="2" t="s">
        <v>668</v>
      </c>
      <c r="C200" s="2" t="s">
        <v>1796</v>
      </c>
      <c r="D200" s="2" t="s">
        <v>670</v>
      </c>
      <c r="E200" s="2" t="s">
        <v>1745</v>
      </c>
      <c r="F200" s="2" t="s">
        <v>1492</v>
      </c>
      <c r="G200" s="2" t="s">
        <v>749</v>
      </c>
      <c r="R200" t="s">
        <v>750</v>
      </c>
      <c r="S200" s="2" t="s">
        <v>751</v>
      </c>
      <c r="T200" s="2" t="s">
        <v>752</v>
      </c>
      <c r="U200" s="2" t="s">
        <v>1818</v>
      </c>
      <c r="V200" s="2" t="s">
        <v>1790</v>
      </c>
      <c r="W200" s="2" t="s">
        <v>753</v>
      </c>
      <c r="X200" t="s">
        <v>754</v>
      </c>
      <c r="Y200" t="s">
        <v>755</v>
      </c>
      <c r="AB200" s="9" t="str">
        <f t="shared" si="6"/>
        <v>MP/A.264(1976)188</v>
      </c>
      <c r="AC200" s="9" t="str">
        <f t="shared" si="7"/>
        <v>P.W.Lisowski.1976</v>
      </c>
      <c r="AD200" s="18" t="str">
        <f>IF(COUNTIF(EXFOR!G$56:G$67,"*"&amp;AB200&amp;"*")&gt;0,"○",IF(COUNTIF(EXFOR!J$56:J$67,"*"&amp;W200&amp;"*"&amp;V200)&gt;0,"△","×"))</f>
        <v>×</v>
      </c>
    </row>
    <row r="201" spans="1:30" ht="12.75">
      <c r="A201" s="2" t="s">
        <v>1631</v>
      </c>
      <c r="B201" s="2" t="s">
        <v>668</v>
      </c>
      <c r="C201" s="2" t="s">
        <v>1796</v>
      </c>
      <c r="D201" s="2" t="s">
        <v>670</v>
      </c>
      <c r="E201" s="2" t="s">
        <v>1745</v>
      </c>
      <c r="F201" s="2" t="s">
        <v>756</v>
      </c>
      <c r="R201" t="s">
        <v>757</v>
      </c>
      <c r="S201" t="s">
        <v>758</v>
      </c>
      <c r="AA201" s="2" t="s">
        <v>1553</v>
      </c>
      <c r="AB201" s="9" t="str">
        <f t="shared" si="6"/>
        <v>REPT Texas A-M 1976 Prog,P29,Hiebert.</v>
      </c>
      <c r="AC201" s="9" t="str">
        <f t="shared" si="7"/>
        <v>.</v>
      </c>
      <c r="AD201" s="18" t="str">
        <f>IF(COUNTIF(EXFOR!G$56:G$67,"*"&amp;AB201&amp;"*")&gt;0,"○",IF(COUNTIF(EXFOR!J$56:J$67,"*"&amp;W201&amp;"*"&amp;V201)&gt;0,"△","×"))</f>
        <v>△</v>
      </c>
    </row>
    <row r="202" spans="1:30" ht="15">
      <c r="A202" s="2" t="s">
        <v>1631</v>
      </c>
      <c r="B202" s="2" t="s">
        <v>668</v>
      </c>
      <c r="C202" s="2" t="s">
        <v>1796</v>
      </c>
      <c r="D202" s="2" t="s">
        <v>670</v>
      </c>
      <c r="E202" s="2" t="s">
        <v>1745</v>
      </c>
      <c r="F202" s="2" t="s">
        <v>610</v>
      </c>
      <c r="G202" s="2" t="s">
        <v>759</v>
      </c>
      <c r="R202" t="s">
        <v>760</v>
      </c>
      <c r="S202" s="2" t="s">
        <v>272</v>
      </c>
      <c r="T202" s="2" t="s">
        <v>67</v>
      </c>
      <c r="U202" s="2" t="s">
        <v>1258</v>
      </c>
      <c r="V202" s="2" t="s">
        <v>1790</v>
      </c>
      <c r="W202" s="2" t="s">
        <v>761</v>
      </c>
      <c r="X202" t="s">
        <v>762</v>
      </c>
      <c r="Y202" s="4" t="s">
        <v>763</v>
      </c>
      <c r="AB202" s="9" t="str">
        <f t="shared" si="6"/>
        <v>PRL.37(1976)276</v>
      </c>
      <c r="AC202" s="9" t="str">
        <f t="shared" si="7"/>
        <v>J.C.Hiebert.1976</v>
      </c>
      <c r="AD202" s="18" t="str">
        <f>IF(COUNTIF(EXFOR!G$56:G$67,"*"&amp;AB202&amp;"*")&gt;0,"○",IF(COUNTIF(EXFOR!J$56:J$67,"*"&amp;W202&amp;"*"&amp;V202)&gt;0,"△","×"))</f>
        <v>×</v>
      </c>
    </row>
    <row r="203" spans="1:30" ht="12.75">
      <c r="A203" s="2" t="s">
        <v>1631</v>
      </c>
      <c r="B203" s="2" t="s">
        <v>668</v>
      </c>
      <c r="C203" s="2" t="s">
        <v>1796</v>
      </c>
      <c r="D203" s="2" t="s">
        <v>670</v>
      </c>
      <c r="E203" s="2" t="s">
        <v>1745</v>
      </c>
      <c r="F203" s="2" t="s">
        <v>633</v>
      </c>
      <c r="G203" s="2" t="s">
        <v>1771</v>
      </c>
      <c r="H203" s="2" t="s">
        <v>684</v>
      </c>
      <c r="R203" t="s">
        <v>764</v>
      </c>
      <c r="S203" t="s">
        <v>765</v>
      </c>
      <c r="AA203" s="2" t="s">
        <v>1553</v>
      </c>
      <c r="AB203" s="9" t="str">
        <f t="shared" si="6"/>
        <v>REPT ZfK-315,P4,Helfer.</v>
      </c>
      <c r="AC203" s="9" t="str">
        <f t="shared" si="7"/>
        <v>.</v>
      </c>
      <c r="AD203" s="18" t="str">
        <f>IF(COUNTIF(EXFOR!G$56:G$67,"*"&amp;AB203&amp;"*")&gt;0,"○",IF(COUNTIF(EXFOR!J$56:J$67,"*"&amp;W203&amp;"*"&amp;V203)&gt;0,"△","×"))</f>
        <v>△</v>
      </c>
    </row>
    <row r="204" spans="1:30" ht="12.75">
      <c r="A204" s="2" t="s">
        <v>1631</v>
      </c>
      <c r="B204" s="2" t="s">
        <v>668</v>
      </c>
      <c r="C204" s="2" t="s">
        <v>1796</v>
      </c>
      <c r="D204" s="2" t="s">
        <v>670</v>
      </c>
      <c r="E204" s="2" t="s">
        <v>1745</v>
      </c>
      <c r="F204" s="2" t="s">
        <v>766</v>
      </c>
      <c r="R204" t="s">
        <v>767</v>
      </c>
      <c r="S204" t="s">
        <v>768</v>
      </c>
      <c r="AA204" s="2" t="s">
        <v>1553</v>
      </c>
      <c r="AB204" s="9" t="str">
        <f t="shared" si="6"/>
        <v>JOUR BAPSA 20 694 HO6.</v>
      </c>
      <c r="AC204" s="9" t="str">
        <f t="shared" si="7"/>
        <v>.</v>
      </c>
      <c r="AD204" s="18" t="str">
        <f>IF(COUNTIF(EXFOR!G$56:G$67,"*"&amp;AB204&amp;"*")&gt;0,"○",IF(COUNTIF(EXFOR!J$56:J$67,"*"&amp;W204&amp;"*"&amp;V204)&gt;0,"△","×"))</f>
        <v>△</v>
      </c>
    </row>
    <row r="205" spans="1:30" ht="12.75">
      <c r="A205" s="2" t="s">
        <v>1631</v>
      </c>
      <c r="B205" s="2" t="s">
        <v>668</v>
      </c>
      <c r="C205" s="2" t="s">
        <v>1796</v>
      </c>
      <c r="D205" s="2" t="s">
        <v>670</v>
      </c>
      <c r="E205" s="2" t="s">
        <v>1745</v>
      </c>
      <c r="F205" s="2" t="s">
        <v>610</v>
      </c>
      <c r="G205" s="2" t="s">
        <v>769</v>
      </c>
      <c r="R205" t="s">
        <v>770</v>
      </c>
      <c r="S205" t="s">
        <v>771</v>
      </c>
      <c r="AA205" s="2" t="s">
        <v>1553</v>
      </c>
      <c r="AB205" s="9" t="str">
        <f t="shared" si="6"/>
        <v>REPT Texas A-M 1975 Prog,P3.</v>
      </c>
      <c r="AC205" s="9" t="str">
        <f t="shared" si="7"/>
        <v>.</v>
      </c>
      <c r="AD205" s="18" t="str">
        <f>IF(COUNTIF(EXFOR!G$56:G$67,"*"&amp;AB205&amp;"*")&gt;0,"○",IF(COUNTIF(EXFOR!J$56:J$67,"*"&amp;W205&amp;"*"&amp;V205)&gt;0,"△","×"))</f>
        <v>△</v>
      </c>
    </row>
    <row r="206" spans="1:30" ht="12.75">
      <c r="A206" s="2" t="s">
        <v>1631</v>
      </c>
      <c r="B206" s="2" t="s">
        <v>668</v>
      </c>
      <c r="C206" s="2" t="s">
        <v>1796</v>
      </c>
      <c r="D206" s="2" t="s">
        <v>670</v>
      </c>
      <c r="E206" s="2" t="s">
        <v>1745</v>
      </c>
      <c r="F206" s="2" t="s">
        <v>302</v>
      </c>
      <c r="R206" t="s">
        <v>772</v>
      </c>
      <c r="S206" t="s">
        <v>773</v>
      </c>
      <c r="AA206" s="2" t="s">
        <v>1553</v>
      </c>
      <c r="AB206" s="9" t="str">
        <f t="shared" si="6"/>
        <v>REPT USNDC-11 P213.</v>
      </c>
      <c r="AC206" s="9" t="str">
        <f t="shared" si="7"/>
        <v>.</v>
      </c>
      <c r="AD206" s="18" t="str">
        <f>IF(COUNTIF(EXFOR!G$56:G$67,"*"&amp;AB206&amp;"*")&gt;0,"○",IF(COUNTIF(EXFOR!J$56:J$67,"*"&amp;W206&amp;"*"&amp;V206)&gt;0,"△","×"))</f>
        <v>△</v>
      </c>
    </row>
    <row r="207" spans="1:30" ht="15">
      <c r="A207" s="2" t="s">
        <v>1631</v>
      </c>
      <c r="B207" s="2" t="s">
        <v>668</v>
      </c>
      <c r="C207" s="2" t="s">
        <v>1796</v>
      </c>
      <c r="D207" s="2" t="s">
        <v>670</v>
      </c>
      <c r="E207" s="2" t="s">
        <v>1745</v>
      </c>
      <c r="G207" s="2" t="s">
        <v>302</v>
      </c>
      <c r="R207" t="s">
        <v>774</v>
      </c>
      <c r="S207" s="2" t="s">
        <v>1486</v>
      </c>
      <c r="T207" s="2" t="s">
        <v>1017</v>
      </c>
      <c r="U207" s="2" t="s">
        <v>62</v>
      </c>
      <c r="V207" s="2" t="s">
        <v>1171</v>
      </c>
      <c r="W207" s="2" t="s">
        <v>775</v>
      </c>
      <c r="X207" t="s">
        <v>776</v>
      </c>
      <c r="Y207" t="s">
        <v>777</v>
      </c>
      <c r="AB207" s="9" t="str">
        <f t="shared" si="6"/>
        <v>ARI.25(1974)19</v>
      </c>
      <c r="AC207" s="9" t="str">
        <f t="shared" si="7"/>
        <v>A.G.Perris.1974</v>
      </c>
      <c r="AD207" s="18" t="str">
        <f>IF(COUNTIF(EXFOR!G$56:G$67,"*"&amp;AB207&amp;"*")&gt;0,"○",IF(COUNTIF(EXFOR!J$56:J$67,"*"&amp;W207&amp;"*"&amp;V207)&gt;0,"△","×"))</f>
        <v>×</v>
      </c>
    </row>
    <row r="208" spans="1:30" ht="12.75">
      <c r="A208" s="2" t="s">
        <v>1631</v>
      </c>
      <c r="B208" s="2" t="s">
        <v>668</v>
      </c>
      <c r="C208" s="2" t="s">
        <v>1796</v>
      </c>
      <c r="D208" s="2" t="s">
        <v>670</v>
      </c>
      <c r="E208" s="2" t="s">
        <v>1745</v>
      </c>
      <c r="F208" s="2" t="s">
        <v>610</v>
      </c>
      <c r="G208" s="2" t="s">
        <v>769</v>
      </c>
      <c r="H208" s="2" t="s">
        <v>1862</v>
      </c>
      <c r="R208" t="s">
        <v>778</v>
      </c>
      <c r="S208" s="2" t="s">
        <v>688</v>
      </c>
      <c r="T208" s="2" t="s">
        <v>45</v>
      </c>
      <c r="U208" s="2" t="s">
        <v>779</v>
      </c>
      <c r="V208" s="2" t="s">
        <v>1171</v>
      </c>
      <c r="W208" s="2" t="s">
        <v>780</v>
      </c>
      <c r="X208" t="s">
        <v>781</v>
      </c>
      <c r="Y208" t="s">
        <v>782</v>
      </c>
      <c r="AB208" s="9" t="str">
        <f t="shared" si="6"/>
        <v>PR/C.9(1974)1253</v>
      </c>
      <c r="AC208" s="9" t="str">
        <f t="shared" si="7"/>
        <v>V.A.Madsen.1974</v>
      </c>
      <c r="AD208" s="18" t="str">
        <f>IF(COUNTIF(EXFOR!G$56:G$67,"*"&amp;AB208&amp;"*")&gt;0,"○",IF(COUNTIF(EXFOR!J$56:J$67,"*"&amp;W208&amp;"*"&amp;V208)&gt;0,"△","×"))</f>
        <v>×</v>
      </c>
    </row>
    <row r="209" spans="1:30" ht="12.75">
      <c r="A209" s="2" t="s">
        <v>1631</v>
      </c>
      <c r="B209" s="2" t="s">
        <v>668</v>
      </c>
      <c r="C209" s="2" t="s">
        <v>1796</v>
      </c>
      <c r="D209" s="2" t="s">
        <v>670</v>
      </c>
      <c r="E209" s="2" t="s">
        <v>1745</v>
      </c>
      <c r="R209" t="s">
        <v>783</v>
      </c>
      <c r="S209" t="s">
        <v>784</v>
      </c>
      <c r="AA209" s="2" t="s">
        <v>1553</v>
      </c>
      <c r="AB209" s="9" t="str">
        <f t="shared" si="6"/>
        <v>JOUR BAPSA 19 477 DI8.</v>
      </c>
      <c r="AC209" s="9" t="str">
        <f t="shared" si="7"/>
        <v>.</v>
      </c>
      <c r="AD209" s="18" t="str">
        <f>IF(COUNTIF(EXFOR!G$56:G$67,"*"&amp;AB209&amp;"*")&gt;0,"○",IF(COUNTIF(EXFOR!J$56:J$67,"*"&amp;W209&amp;"*"&amp;V209)&gt;0,"△","×"))</f>
        <v>△</v>
      </c>
    </row>
    <row r="210" spans="1:30" ht="12.75">
      <c r="A210" s="2" t="s">
        <v>1631</v>
      </c>
      <c r="B210" s="2" t="s">
        <v>668</v>
      </c>
      <c r="C210" s="2" t="s">
        <v>1796</v>
      </c>
      <c r="D210" s="2" t="s">
        <v>670</v>
      </c>
      <c r="E210" s="2" t="s">
        <v>1745</v>
      </c>
      <c r="F210" s="2" t="s">
        <v>610</v>
      </c>
      <c r="G210" s="2" t="s">
        <v>1800</v>
      </c>
      <c r="H210" s="2" t="s">
        <v>684</v>
      </c>
      <c r="R210" t="s">
        <v>785</v>
      </c>
      <c r="S210" t="s">
        <v>786</v>
      </c>
      <c r="AA210" s="2" t="s">
        <v>1553</v>
      </c>
      <c r="AB210" s="9" t="str">
        <f t="shared" si="6"/>
        <v>REPT ORNL-4937 P72.</v>
      </c>
      <c r="AC210" s="9" t="str">
        <f t="shared" si="7"/>
        <v>.</v>
      </c>
      <c r="AD210" s="18" t="str">
        <f>IF(COUNTIF(EXFOR!G$56:G$67,"*"&amp;AB210&amp;"*")&gt;0,"○",IF(COUNTIF(EXFOR!J$56:J$67,"*"&amp;W210&amp;"*"&amp;V210)&gt;0,"△","×"))</f>
        <v>△</v>
      </c>
    </row>
    <row r="211" spans="1:30" ht="12.75">
      <c r="A211" s="2" t="s">
        <v>1631</v>
      </c>
      <c r="B211" s="2" t="s">
        <v>668</v>
      </c>
      <c r="C211" s="2" t="s">
        <v>1796</v>
      </c>
      <c r="D211" s="2" t="s">
        <v>670</v>
      </c>
      <c r="E211" s="2" t="s">
        <v>1745</v>
      </c>
      <c r="R211" t="s">
        <v>787</v>
      </c>
      <c r="S211" t="s">
        <v>788</v>
      </c>
      <c r="AA211" s="2" t="s">
        <v>1553</v>
      </c>
      <c r="AB211" s="9" t="str">
        <f t="shared" si="6"/>
        <v>REPT ORO-2408-51 P5.</v>
      </c>
      <c r="AC211" s="9" t="str">
        <f t="shared" si="7"/>
        <v>.</v>
      </c>
      <c r="AD211" s="18" t="str">
        <f>IF(COUNTIF(EXFOR!G$56:G$67,"*"&amp;AB211&amp;"*")&gt;0,"○",IF(COUNTIF(EXFOR!J$56:J$67,"*"&amp;W211&amp;"*"&amp;V211)&gt;0,"△","×"))</f>
        <v>△</v>
      </c>
    </row>
    <row r="212" spans="1:30" ht="12.75">
      <c r="A212" s="2" t="s">
        <v>1631</v>
      </c>
      <c r="B212" s="2" t="s">
        <v>668</v>
      </c>
      <c r="C212" s="2" t="s">
        <v>1796</v>
      </c>
      <c r="D212" s="2" t="s">
        <v>670</v>
      </c>
      <c r="E212" s="2" t="s">
        <v>1745</v>
      </c>
      <c r="H212" s="2" t="s">
        <v>684</v>
      </c>
      <c r="R212" t="s">
        <v>789</v>
      </c>
      <c r="S212" t="s">
        <v>790</v>
      </c>
      <c r="AA212" s="2" t="s">
        <v>1553</v>
      </c>
      <c r="AB212" s="9" t="str">
        <f t="shared" si="6"/>
        <v>JOUR BAPSA 18 1419 EE1.</v>
      </c>
      <c r="AC212" s="9" t="str">
        <f t="shared" si="7"/>
        <v>.</v>
      </c>
      <c r="AD212" s="18" t="str">
        <f>IF(COUNTIF(EXFOR!G$56:G$67,"*"&amp;AB212&amp;"*")&gt;0,"○",IF(COUNTIF(EXFOR!J$56:J$67,"*"&amp;W212&amp;"*"&amp;V212)&gt;0,"△","×"))</f>
        <v>△</v>
      </c>
    </row>
    <row r="213" spans="1:30" ht="12.75">
      <c r="A213" s="2" t="s">
        <v>1631</v>
      </c>
      <c r="B213" s="2" t="s">
        <v>668</v>
      </c>
      <c r="C213" s="2" t="s">
        <v>1796</v>
      </c>
      <c r="D213" s="2" t="s">
        <v>670</v>
      </c>
      <c r="E213" s="2" t="s">
        <v>1745</v>
      </c>
      <c r="H213" s="2" t="s">
        <v>684</v>
      </c>
      <c r="R213" t="s">
        <v>791</v>
      </c>
      <c r="S213" t="s">
        <v>792</v>
      </c>
      <c r="AA213" s="2" t="s">
        <v>1553</v>
      </c>
      <c r="AB213" s="9" t="str">
        <f t="shared" si="6"/>
        <v>REPT COO-535-693 P44.</v>
      </c>
      <c r="AC213" s="9" t="str">
        <f t="shared" si="7"/>
        <v>.</v>
      </c>
      <c r="AD213" s="18" t="str">
        <f>IF(COUNTIF(EXFOR!G$56:G$67,"*"&amp;AB213&amp;"*")&gt;0,"○",IF(COUNTIF(EXFOR!J$56:J$67,"*"&amp;W213&amp;"*"&amp;V213)&gt;0,"△","×"))</f>
        <v>△</v>
      </c>
    </row>
    <row r="214" spans="1:30" ht="12.75">
      <c r="A214" s="2" t="s">
        <v>1631</v>
      </c>
      <c r="B214" s="2" t="s">
        <v>668</v>
      </c>
      <c r="C214" s="2" t="s">
        <v>1796</v>
      </c>
      <c r="D214" s="2" t="s">
        <v>670</v>
      </c>
      <c r="E214" s="2" t="s">
        <v>1745</v>
      </c>
      <c r="F214" s="2" t="s">
        <v>1824</v>
      </c>
      <c r="H214" s="2" t="s">
        <v>684</v>
      </c>
      <c r="R214" t="s">
        <v>793</v>
      </c>
      <c r="S214" t="s">
        <v>794</v>
      </c>
      <c r="AA214" s="2" t="s">
        <v>1553</v>
      </c>
      <c r="AB214" s="9" t="str">
        <f t="shared" si="6"/>
        <v>JOUR BAPSA 17 99,J M Moss,1/17/72.</v>
      </c>
      <c r="AC214" s="9" t="str">
        <f t="shared" si="7"/>
        <v>.</v>
      </c>
      <c r="AD214" s="18" t="str">
        <f>IF(COUNTIF(EXFOR!G$56:G$67,"*"&amp;AB214&amp;"*")&gt;0,"○",IF(COUNTIF(EXFOR!J$56:J$67,"*"&amp;W214&amp;"*"&amp;V214)&gt;0,"△","×"))</f>
        <v>△</v>
      </c>
    </row>
    <row r="215" spans="1:30" ht="12.75">
      <c r="A215" s="2" t="s">
        <v>1631</v>
      </c>
      <c r="B215" s="2" t="s">
        <v>668</v>
      </c>
      <c r="C215" s="2" t="s">
        <v>1796</v>
      </c>
      <c r="D215" s="2" t="s">
        <v>670</v>
      </c>
      <c r="E215" s="2" t="s">
        <v>1745</v>
      </c>
      <c r="F215" s="2" t="s">
        <v>1824</v>
      </c>
      <c r="R215" t="s">
        <v>795</v>
      </c>
      <c r="S215" s="2" t="s">
        <v>688</v>
      </c>
      <c r="T215" s="2" t="s">
        <v>1198</v>
      </c>
      <c r="U215" s="2" t="s">
        <v>796</v>
      </c>
      <c r="V215" s="2" t="s">
        <v>164</v>
      </c>
      <c r="W215" s="2" t="s">
        <v>797</v>
      </c>
      <c r="X215" t="s">
        <v>798</v>
      </c>
      <c r="Y215" t="s">
        <v>799</v>
      </c>
      <c r="AB215" s="9" t="str">
        <f t="shared" si="6"/>
        <v>PR/C.6(1972)1698</v>
      </c>
      <c r="AC215" s="9" t="str">
        <f t="shared" si="7"/>
        <v>J.M.Moss.1972</v>
      </c>
      <c r="AD215" s="18" t="str">
        <f>IF(COUNTIF(EXFOR!G$56:G$67,"*"&amp;AB215&amp;"*")&gt;0,"○",IF(COUNTIF(EXFOR!J$56:J$67,"*"&amp;W215&amp;"*"&amp;V215)&gt;0,"△","×"))</f>
        <v>×</v>
      </c>
    </row>
    <row r="216" spans="1:30" ht="12.75">
      <c r="A216" s="2" t="s">
        <v>1631</v>
      </c>
      <c r="B216" s="2" t="s">
        <v>668</v>
      </c>
      <c r="C216" s="2" t="s">
        <v>1796</v>
      </c>
      <c r="D216" s="2" t="s">
        <v>670</v>
      </c>
      <c r="E216" s="2" t="s">
        <v>1745</v>
      </c>
      <c r="H216" s="2" t="s">
        <v>684</v>
      </c>
      <c r="R216" t="s">
        <v>800</v>
      </c>
      <c r="S216" t="s">
        <v>801</v>
      </c>
      <c r="AA216" s="2" t="s">
        <v>1553</v>
      </c>
      <c r="AB216" s="9" t="str">
        <f t="shared" si="6"/>
        <v>REPT AERE-PR/NP 18,P31,8/16/72.</v>
      </c>
      <c r="AC216" s="9" t="str">
        <f t="shared" si="7"/>
        <v>.</v>
      </c>
      <c r="AD216" s="18" t="str">
        <f>IF(COUNTIF(EXFOR!G$56:G$67,"*"&amp;AB216&amp;"*")&gt;0,"○",IF(COUNTIF(EXFOR!J$56:J$67,"*"&amp;W216&amp;"*"&amp;V216)&gt;0,"△","×"))</f>
        <v>△</v>
      </c>
    </row>
    <row r="217" spans="1:30" ht="12.75">
      <c r="A217" s="2" t="s">
        <v>1631</v>
      </c>
      <c r="B217" s="2" t="s">
        <v>668</v>
      </c>
      <c r="C217" s="2" t="s">
        <v>1796</v>
      </c>
      <c r="D217" s="2" t="s">
        <v>670</v>
      </c>
      <c r="E217" s="2" t="s">
        <v>1745</v>
      </c>
      <c r="F217" s="2" t="s">
        <v>1794</v>
      </c>
      <c r="G217" s="2" t="s">
        <v>48</v>
      </c>
      <c r="H217" s="2" t="s">
        <v>1862</v>
      </c>
      <c r="R217" t="s">
        <v>802</v>
      </c>
      <c r="S217" s="2" t="s">
        <v>264</v>
      </c>
      <c r="T217" s="2" t="s">
        <v>1018</v>
      </c>
      <c r="U217" s="2" t="s">
        <v>803</v>
      </c>
      <c r="V217" s="2" t="s">
        <v>164</v>
      </c>
      <c r="W217" s="2" t="s">
        <v>804</v>
      </c>
      <c r="X217" t="s">
        <v>804</v>
      </c>
      <c r="Y217" t="s">
        <v>805</v>
      </c>
      <c r="AB217" s="9" t="str">
        <f t="shared" si="6"/>
        <v>NCL.3(1972)515</v>
      </c>
      <c r="AC217" s="9" t="str">
        <f t="shared" si="7"/>
        <v>E.Gadioli.1972</v>
      </c>
      <c r="AD217" s="18" t="str">
        <f>IF(COUNTIF(EXFOR!G$56:G$67,"*"&amp;AB217&amp;"*")&gt;0,"○",IF(COUNTIF(EXFOR!J$56:J$67,"*"&amp;W217&amp;"*"&amp;V217)&gt;0,"△","×"))</f>
        <v>×</v>
      </c>
    </row>
    <row r="218" spans="1:30" ht="12.75">
      <c r="A218" s="2" t="s">
        <v>1631</v>
      </c>
      <c r="B218" s="2" t="s">
        <v>668</v>
      </c>
      <c r="C218" s="2" t="s">
        <v>1796</v>
      </c>
      <c r="D218" s="2" t="s">
        <v>670</v>
      </c>
      <c r="E218" s="2" t="s">
        <v>1745</v>
      </c>
      <c r="F218" s="2" t="s">
        <v>1786</v>
      </c>
      <c r="G218" s="2" t="s">
        <v>1025</v>
      </c>
      <c r="H218" s="2" t="s">
        <v>684</v>
      </c>
      <c r="R218" t="s">
        <v>806</v>
      </c>
      <c r="S218" t="s">
        <v>807</v>
      </c>
      <c r="AA218" s="2" t="s">
        <v>1553</v>
      </c>
      <c r="AB218" s="9" t="str">
        <f t="shared" si="6"/>
        <v>REPT CEA-N-1522,P120.</v>
      </c>
      <c r="AC218" s="9" t="str">
        <f t="shared" si="7"/>
        <v>.</v>
      </c>
      <c r="AD218" s="18" t="str">
        <f>IF(COUNTIF(EXFOR!G$56:G$67,"*"&amp;AB218&amp;"*")&gt;0,"○",IF(COUNTIF(EXFOR!J$56:J$67,"*"&amp;W218&amp;"*"&amp;V218)&gt;0,"△","×"))</f>
        <v>△</v>
      </c>
    </row>
    <row r="219" spans="1:30" ht="12.75">
      <c r="A219" s="2" t="s">
        <v>1631</v>
      </c>
      <c r="B219" s="2" t="s">
        <v>668</v>
      </c>
      <c r="C219" s="2" t="s">
        <v>1796</v>
      </c>
      <c r="D219" s="2" t="s">
        <v>670</v>
      </c>
      <c r="E219" s="2" t="s">
        <v>1745</v>
      </c>
      <c r="H219" s="2" t="s">
        <v>684</v>
      </c>
      <c r="R219" t="s">
        <v>808</v>
      </c>
      <c r="S219" t="s">
        <v>809</v>
      </c>
      <c r="AA219" s="2" t="s">
        <v>1553</v>
      </c>
      <c r="AB219" s="9" t="str">
        <f t="shared" si="6"/>
        <v>REPT CEA-N-1600 P91.</v>
      </c>
      <c r="AC219" s="9" t="str">
        <f t="shared" si="7"/>
        <v>.</v>
      </c>
      <c r="AD219" s="18" t="str">
        <f>IF(COUNTIF(EXFOR!G$56:G$67,"*"&amp;AB219&amp;"*")&gt;0,"○",IF(COUNTIF(EXFOR!J$56:J$67,"*"&amp;W219&amp;"*"&amp;V219)&gt;0,"△","×"))</f>
        <v>△</v>
      </c>
    </row>
    <row r="220" spans="1:30" ht="12.75">
      <c r="A220" s="2" t="s">
        <v>1631</v>
      </c>
      <c r="B220" s="2" t="s">
        <v>668</v>
      </c>
      <c r="C220" s="2" t="s">
        <v>1796</v>
      </c>
      <c r="D220" s="2" t="s">
        <v>670</v>
      </c>
      <c r="E220" s="2" t="s">
        <v>1745</v>
      </c>
      <c r="F220" s="2" t="s">
        <v>1408</v>
      </c>
      <c r="G220" s="2" t="s">
        <v>1362</v>
      </c>
      <c r="H220" s="2" t="s">
        <v>684</v>
      </c>
      <c r="R220" t="s">
        <v>810</v>
      </c>
      <c r="S220" s="2" t="s">
        <v>1557</v>
      </c>
      <c r="T220" s="2" t="s">
        <v>811</v>
      </c>
      <c r="U220" s="2" t="s">
        <v>812</v>
      </c>
      <c r="V220" s="2" t="s">
        <v>1560</v>
      </c>
      <c r="W220" s="2" t="s">
        <v>813</v>
      </c>
      <c r="X220" t="s">
        <v>814</v>
      </c>
      <c r="Y220" t="s">
        <v>815</v>
      </c>
      <c r="AB220" s="9" t="str">
        <f t="shared" si="6"/>
        <v>NP/A.143(1970)385</v>
      </c>
      <c r="AC220" s="9" t="str">
        <f t="shared" si="7"/>
        <v>A.S.Clough.1970</v>
      </c>
      <c r="AD220" s="18" t="str">
        <f>IF(COUNTIF(EXFOR!G$56:G$67,"*"&amp;AB220&amp;"*")&gt;0,"○",IF(COUNTIF(EXFOR!J$56:J$67,"*"&amp;W220&amp;"*"&amp;V220)&gt;0,"△","×"))</f>
        <v>×</v>
      </c>
    </row>
    <row r="221" spans="1:30" s="5" customFormat="1" ht="12.75">
      <c r="A221" s="5" t="s">
        <v>1631</v>
      </c>
      <c r="B221" s="5" t="s">
        <v>668</v>
      </c>
      <c r="C221" s="5" t="s">
        <v>1796</v>
      </c>
      <c r="D221" s="5" t="s">
        <v>670</v>
      </c>
      <c r="E221" s="5" t="s">
        <v>1745</v>
      </c>
      <c r="F221" s="5" t="s">
        <v>816</v>
      </c>
      <c r="H221" s="5" t="s">
        <v>817</v>
      </c>
      <c r="R221" s="6" t="s">
        <v>818</v>
      </c>
      <c r="S221" s="5" t="s">
        <v>819</v>
      </c>
      <c r="T221" s="5" t="s">
        <v>668</v>
      </c>
      <c r="U221" s="5" t="s">
        <v>1181</v>
      </c>
      <c r="V221" s="5" t="s">
        <v>1213</v>
      </c>
      <c r="W221" s="5" t="s">
        <v>820</v>
      </c>
      <c r="X221" s="6" t="s">
        <v>821</v>
      </c>
      <c r="Y221" s="6" t="s">
        <v>822</v>
      </c>
      <c r="AA221" s="6" t="s">
        <v>823</v>
      </c>
      <c r="AB221" s="9" t="str">
        <f t="shared" si="6"/>
        <v>NSB.5(1969)4</v>
      </c>
      <c r="AC221" s="9" t="str">
        <f t="shared" si="7"/>
        <v>M.Rahman.1969</v>
      </c>
      <c r="AD221" s="18" t="str">
        <f>IF(COUNTIF(EXFOR!G$56:G$67,"*"&amp;AB221&amp;"*")&gt;0,"○",IF(COUNTIF(EXFOR!J$56:J$67,"*"&amp;W221&amp;"*"&amp;V221)&gt;0,"△","×"))</f>
        <v>×</v>
      </c>
    </row>
    <row r="222" spans="1:30" ht="12.75">
      <c r="A222" s="2" t="s">
        <v>1631</v>
      </c>
      <c r="B222" s="2" t="s">
        <v>668</v>
      </c>
      <c r="C222" s="2" t="s">
        <v>1796</v>
      </c>
      <c r="D222" s="2" t="s">
        <v>670</v>
      </c>
      <c r="E222" s="2" t="s">
        <v>1745</v>
      </c>
      <c r="F222" s="2" t="s">
        <v>1476</v>
      </c>
      <c r="R222" t="s">
        <v>824</v>
      </c>
      <c r="S222" s="2" t="s">
        <v>1385</v>
      </c>
      <c r="T222" s="2" t="s">
        <v>689</v>
      </c>
      <c r="U222" s="2" t="s">
        <v>825</v>
      </c>
      <c r="V222" s="2" t="s">
        <v>1213</v>
      </c>
      <c r="W222" s="2" t="s">
        <v>826</v>
      </c>
      <c r="X222" t="s">
        <v>827</v>
      </c>
      <c r="Y222" t="s">
        <v>828</v>
      </c>
      <c r="AB222" s="9" t="str">
        <f t="shared" si="6"/>
        <v>NIM.68(1969)344</v>
      </c>
      <c r="AC222" s="9" t="str">
        <f t="shared" si="7"/>
        <v>J.M.Morris.1969</v>
      </c>
      <c r="AD222" s="18" t="str">
        <f>IF(COUNTIF(EXFOR!G$56:G$67,"*"&amp;AB222&amp;"*")&gt;0,"○",IF(COUNTIF(EXFOR!J$56:J$67,"*"&amp;W222&amp;"*"&amp;V222)&gt;0,"△","×"))</f>
        <v>×</v>
      </c>
    </row>
    <row r="223" spans="28:29" ht="12">
      <c r="AB223" s="9" t="str">
        <f t="shared" si="6"/>
        <v>.</v>
      </c>
      <c r="AC223" s="9" t="str">
        <f t="shared" si="7"/>
        <v>.</v>
      </c>
    </row>
    <row r="224" spans="1:30" ht="15">
      <c r="A224" s="2" t="s">
        <v>829</v>
      </c>
      <c r="B224" s="2" t="s">
        <v>668</v>
      </c>
      <c r="C224" s="2" t="s">
        <v>1796</v>
      </c>
      <c r="D224" s="2" t="s">
        <v>670</v>
      </c>
      <c r="E224" s="2" t="s">
        <v>1565</v>
      </c>
      <c r="F224" s="2" t="s">
        <v>830</v>
      </c>
      <c r="G224" s="2" t="s">
        <v>1520</v>
      </c>
      <c r="H224" s="2" t="s">
        <v>686</v>
      </c>
      <c r="K224" s="2" t="s">
        <v>686</v>
      </c>
      <c r="R224" t="s">
        <v>831</v>
      </c>
      <c r="S224" s="2" t="s">
        <v>1495</v>
      </c>
      <c r="T224" s="2" t="s">
        <v>832</v>
      </c>
      <c r="U224" s="2" t="s">
        <v>833</v>
      </c>
      <c r="V224" s="2" t="s">
        <v>1464</v>
      </c>
      <c r="W224" s="2" t="s">
        <v>834</v>
      </c>
      <c r="X224" t="s">
        <v>835</v>
      </c>
      <c r="Y224" t="s">
        <v>836</v>
      </c>
      <c r="AB224" s="9" t="str">
        <f t="shared" si="6"/>
        <v>NIM/B.190(2002)107</v>
      </c>
      <c r="AC224" s="9" t="str">
        <f t="shared" si="7"/>
        <v>J.Liu.2002</v>
      </c>
      <c r="AD224" s="18" t="str">
        <f>IF(COUNTIF(EXFOR!G$69:G$87,"*"&amp;AB224&amp;"*")&gt;0,"○",IF(COUNTIF(EXFOR!J$69:J$87,"*"&amp;W224&amp;"*"&amp;V224)&gt;0,"△","×"))</f>
        <v>×</v>
      </c>
    </row>
    <row r="225" spans="1:30" ht="13.5">
      <c r="A225" s="2" t="s">
        <v>829</v>
      </c>
      <c r="B225" s="2" t="s">
        <v>668</v>
      </c>
      <c r="C225" s="2" t="s">
        <v>1796</v>
      </c>
      <c r="D225" s="2" t="s">
        <v>670</v>
      </c>
      <c r="E225" s="2" t="s">
        <v>1565</v>
      </c>
      <c r="F225" s="2" t="s">
        <v>1854</v>
      </c>
      <c r="G225" s="2" t="s">
        <v>837</v>
      </c>
      <c r="K225" s="2" t="s">
        <v>686</v>
      </c>
      <c r="R225" t="s">
        <v>838</v>
      </c>
      <c r="S225" s="2" t="s">
        <v>839</v>
      </c>
      <c r="T225" s="2" t="s">
        <v>1774</v>
      </c>
      <c r="U225" s="2" t="s">
        <v>840</v>
      </c>
      <c r="V225" s="2" t="s">
        <v>1464</v>
      </c>
      <c r="W225" s="2" t="s">
        <v>841</v>
      </c>
      <c r="X225" t="s">
        <v>842</v>
      </c>
      <c r="Y225" t="s">
        <v>843</v>
      </c>
      <c r="AB225" s="9" t="str">
        <f t="shared" si="6"/>
        <v>JPJ.71(2002)757</v>
      </c>
      <c r="AC225" s="9" t="str">
        <f t="shared" si="7"/>
        <v>K.S.Grabowski.2002</v>
      </c>
      <c r="AD225" s="18" t="str">
        <f>IF(COUNTIF(EXFOR!G$69:G$87,"*"&amp;AB225&amp;"*")&gt;0,"○",IF(COUNTIF(EXFOR!J$69:J$87,"*"&amp;W225&amp;"*"&amp;V225)&gt;0,"△","×"))</f>
        <v>×</v>
      </c>
    </row>
    <row r="226" spans="1:30" ht="12.75">
      <c r="A226" s="2" t="s">
        <v>829</v>
      </c>
      <c r="B226" s="2" t="s">
        <v>668</v>
      </c>
      <c r="C226" s="2" t="s">
        <v>1796</v>
      </c>
      <c r="D226" s="2" t="s">
        <v>670</v>
      </c>
      <c r="E226" s="2" t="s">
        <v>1565</v>
      </c>
      <c r="F226" s="2" t="s">
        <v>844</v>
      </c>
      <c r="H226" s="2" t="s">
        <v>674</v>
      </c>
      <c r="R226" t="s">
        <v>845</v>
      </c>
      <c r="S226" s="2" t="s">
        <v>1557</v>
      </c>
      <c r="T226" s="2" t="s">
        <v>846</v>
      </c>
      <c r="U226" s="2" t="s">
        <v>1441</v>
      </c>
      <c r="V226" s="2" t="s">
        <v>1464</v>
      </c>
      <c r="W226" s="2" t="s">
        <v>847</v>
      </c>
      <c r="X226" t="s">
        <v>847</v>
      </c>
      <c r="Y226" t="s">
        <v>848</v>
      </c>
      <c r="AB226" s="9" t="str">
        <f t="shared" si="6"/>
        <v>NP/A.707(2002)277</v>
      </c>
      <c r="AC226" s="9" t="str">
        <f t="shared" si="7"/>
        <v>F.C.Barker.2002</v>
      </c>
      <c r="AD226" s="18" t="str">
        <f>IF(COUNTIF(EXFOR!G$69:G$87,"*"&amp;AB226&amp;"*")&gt;0,"○",IF(COUNTIF(EXFOR!J$69:J$87,"*"&amp;W226&amp;"*"&amp;V226)&gt;0,"△","×"))</f>
        <v>×</v>
      </c>
    </row>
    <row r="227" spans="1:30" ht="15">
      <c r="A227" s="2" t="s">
        <v>829</v>
      </c>
      <c r="B227" s="2" t="s">
        <v>668</v>
      </c>
      <c r="C227" s="2" t="s">
        <v>1796</v>
      </c>
      <c r="D227" s="2" t="s">
        <v>670</v>
      </c>
      <c r="E227" s="2" t="s">
        <v>1565</v>
      </c>
      <c r="F227" s="2" t="s">
        <v>849</v>
      </c>
      <c r="K227" s="2" t="s">
        <v>686</v>
      </c>
      <c r="R227" t="s">
        <v>850</v>
      </c>
      <c r="S227" s="2" t="s">
        <v>718</v>
      </c>
      <c r="T227" s="2" t="s">
        <v>1410</v>
      </c>
      <c r="U227" s="2" t="s">
        <v>1789</v>
      </c>
      <c r="V227" s="2" t="s">
        <v>1577</v>
      </c>
      <c r="W227" s="2" t="s">
        <v>851</v>
      </c>
      <c r="X227" t="s">
        <v>852</v>
      </c>
      <c r="Y227" t="s">
        <v>853</v>
      </c>
      <c r="AB227" s="9" t="str">
        <f t="shared" si="6"/>
        <v>NIM/A.422(1999)863</v>
      </c>
      <c r="AC227" s="9" t="str">
        <f t="shared" si="7"/>
        <v>C.Liao.1999</v>
      </c>
      <c r="AD227" s="18" t="str">
        <f>IF(COUNTIF(EXFOR!G$69:G$87,"*"&amp;AB227&amp;"*")&gt;0,"○",IF(COUNTIF(EXFOR!J$69:J$87,"*"&amp;W227&amp;"*"&amp;V227)&gt;0,"△","×"))</f>
        <v>×</v>
      </c>
    </row>
    <row r="228" spans="1:30" ht="15">
      <c r="A228" s="2" t="s">
        <v>829</v>
      </c>
      <c r="B228" s="2" t="s">
        <v>668</v>
      </c>
      <c r="C228" s="2" t="s">
        <v>1796</v>
      </c>
      <c r="D228" s="2" t="s">
        <v>670</v>
      </c>
      <c r="E228" s="2" t="s">
        <v>1565</v>
      </c>
      <c r="F228" s="2" t="s">
        <v>854</v>
      </c>
      <c r="G228" s="2" t="s">
        <v>855</v>
      </c>
      <c r="H228" s="2" t="s">
        <v>684</v>
      </c>
      <c r="R228" t="s">
        <v>856</v>
      </c>
      <c r="S228" s="2" t="s">
        <v>1495</v>
      </c>
      <c r="T228" s="2" t="s">
        <v>811</v>
      </c>
      <c r="U228" s="2" t="s">
        <v>857</v>
      </c>
      <c r="V228" s="2" t="s">
        <v>721</v>
      </c>
      <c r="W228" s="2" t="s">
        <v>858</v>
      </c>
      <c r="X228" t="s">
        <v>859</v>
      </c>
      <c r="Y228" t="s">
        <v>860</v>
      </c>
      <c r="AB228" s="9" t="str">
        <f t="shared" si="6"/>
        <v>NIM/B.143(1998)244</v>
      </c>
      <c r="AC228" s="9" t="str">
        <f t="shared" si="7"/>
        <v>M.Mayer.1998</v>
      </c>
      <c r="AD228" s="18" t="str">
        <f>IF(COUNTIF(EXFOR!G$69:G$87,"*"&amp;AB228&amp;"*")&gt;0,"○",IF(COUNTIF(EXFOR!J$69:J$87,"*"&amp;W228&amp;"*"&amp;V228)&gt;0,"△","×"))</f>
        <v>×</v>
      </c>
    </row>
    <row r="229" spans="1:30" ht="15">
      <c r="A229" s="2" t="s">
        <v>829</v>
      </c>
      <c r="B229" s="2" t="s">
        <v>668</v>
      </c>
      <c r="C229" s="2" t="s">
        <v>1796</v>
      </c>
      <c r="D229" s="2" t="s">
        <v>670</v>
      </c>
      <c r="E229" s="2" t="s">
        <v>1565</v>
      </c>
      <c r="F229" s="2" t="s">
        <v>861</v>
      </c>
      <c r="G229" s="2" t="s">
        <v>862</v>
      </c>
      <c r="H229" s="2" t="s">
        <v>686</v>
      </c>
      <c r="K229" s="2" t="s">
        <v>686</v>
      </c>
      <c r="R229" t="s">
        <v>863</v>
      </c>
      <c r="S229" s="2" t="s">
        <v>864</v>
      </c>
      <c r="T229" s="2" t="s">
        <v>865</v>
      </c>
      <c r="U229" s="2" t="s">
        <v>866</v>
      </c>
      <c r="V229" s="2" t="s">
        <v>721</v>
      </c>
      <c r="W229" s="2" t="s">
        <v>867</v>
      </c>
      <c r="X229" t="s">
        <v>868</v>
      </c>
      <c r="Y229" t="s">
        <v>869</v>
      </c>
      <c r="AB229" s="9" t="str">
        <f t="shared" si="6"/>
        <v>CPL.15(1998)796</v>
      </c>
      <c r="AC229" s="9" t="str">
        <f t="shared" si="7"/>
        <v>E.-K.Lin.1998</v>
      </c>
      <c r="AD229" s="18" t="str">
        <f>IF(COUNTIF(EXFOR!G$69:G$87,"*"&amp;AB229&amp;"*")&gt;0,"○",IF(COUNTIF(EXFOR!J$69:J$87,"*"&amp;W229&amp;"*"&amp;V229)&gt;0,"△","×"))</f>
        <v>×</v>
      </c>
    </row>
    <row r="230" spans="1:30" ht="12.75">
      <c r="A230" s="2" t="s">
        <v>829</v>
      </c>
      <c r="B230" s="2" t="s">
        <v>668</v>
      </c>
      <c r="C230" s="2" t="s">
        <v>1796</v>
      </c>
      <c r="D230" s="2" t="s">
        <v>670</v>
      </c>
      <c r="E230" s="2" t="s">
        <v>1565</v>
      </c>
      <c r="F230" s="2" t="s">
        <v>1476</v>
      </c>
      <c r="R230" t="s">
        <v>1582</v>
      </c>
      <c r="S230" s="2" t="s">
        <v>1557</v>
      </c>
      <c r="T230" s="2" t="s">
        <v>1583</v>
      </c>
      <c r="U230" s="2" t="s">
        <v>1584</v>
      </c>
      <c r="V230" s="2" t="s">
        <v>1585</v>
      </c>
      <c r="W230" s="2" t="s">
        <v>1586</v>
      </c>
      <c r="X230" t="s">
        <v>1587</v>
      </c>
      <c r="Y230" t="s">
        <v>1588</v>
      </c>
      <c r="AB230" s="9" t="str">
        <f t="shared" si="6"/>
        <v>NP/A.627(1997)324</v>
      </c>
      <c r="AC230" s="9" t="str">
        <f t="shared" si="7"/>
        <v>A.B.Balantekin.1997</v>
      </c>
      <c r="AD230" s="18" t="str">
        <f>IF(COUNTIF(EXFOR!G$69:G$87,"*"&amp;AB230&amp;"*")&gt;0,"○",IF(COUNTIF(EXFOR!J$69:J$87,"*"&amp;W230&amp;"*"&amp;V230)&gt;0,"△","×"))</f>
        <v>×</v>
      </c>
    </row>
    <row r="231" spans="1:30" ht="15">
      <c r="A231" s="2" t="s">
        <v>829</v>
      </c>
      <c r="B231" s="2" t="s">
        <v>668</v>
      </c>
      <c r="C231" s="2" t="s">
        <v>1796</v>
      </c>
      <c r="D231" s="2" t="s">
        <v>670</v>
      </c>
      <c r="E231" s="2" t="s">
        <v>1565</v>
      </c>
      <c r="F231" s="2" t="s">
        <v>870</v>
      </c>
      <c r="G231" s="2" t="s">
        <v>871</v>
      </c>
      <c r="H231" s="2" t="s">
        <v>685</v>
      </c>
      <c r="K231" s="2" t="s">
        <v>674</v>
      </c>
      <c r="R231" t="s">
        <v>872</v>
      </c>
      <c r="S231" s="2" t="s">
        <v>1648</v>
      </c>
      <c r="T231" s="2" t="s">
        <v>1775</v>
      </c>
      <c r="U231" s="2" t="s">
        <v>150</v>
      </c>
      <c r="V231" s="2" t="s">
        <v>1481</v>
      </c>
      <c r="W231" s="2" t="s">
        <v>873</v>
      </c>
      <c r="X231" t="s">
        <v>874</v>
      </c>
      <c r="Y231" t="s">
        <v>875</v>
      </c>
      <c r="AB231" s="9" t="str">
        <f t="shared" si="6"/>
        <v>CNP.18(1996)21</v>
      </c>
      <c r="AC231" s="9" t="str">
        <f t="shared" si="7"/>
        <v>J.Yuan.1996</v>
      </c>
      <c r="AD231" s="18" t="str">
        <f>IF(COUNTIF(EXFOR!G$69:G$87,"*"&amp;AB231&amp;"*")&gt;0,"○",IF(COUNTIF(EXFOR!J$69:J$87,"*"&amp;W231&amp;"*"&amp;V231)&gt;0,"△","×"))</f>
        <v>×</v>
      </c>
    </row>
    <row r="232" spans="1:30" ht="15">
      <c r="A232" s="2" t="s">
        <v>829</v>
      </c>
      <c r="B232" s="2" t="s">
        <v>668</v>
      </c>
      <c r="C232" s="2" t="s">
        <v>1796</v>
      </c>
      <c r="D232" s="2" t="s">
        <v>670</v>
      </c>
      <c r="E232" s="2" t="s">
        <v>1565</v>
      </c>
      <c r="F232" s="2" t="s">
        <v>876</v>
      </c>
      <c r="G232" s="2" t="s">
        <v>877</v>
      </c>
      <c r="H232" s="2" t="s">
        <v>684</v>
      </c>
      <c r="R232" t="s">
        <v>878</v>
      </c>
      <c r="S232" s="2" t="s">
        <v>1495</v>
      </c>
      <c r="T232" s="2" t="s">
        <v>879</v>
      </c>
      <c r="U232" s="2" t="s">
        <v>150</v>
      </c>
      <c r="V232" s="2" t="s">
        <v>1481</v>
      </c>
      <c r="W232" s="2" t="s">
        <v>880</v>
      </c>
      <c r="X232" t="s">
        <v>881</v>
      </c>
      <c r="Y232" t="s">
        <v>882</v>
      </c>
      <c r="AB232" s="9" t="str">
        <f t="shared" si="6"/>
        <v>NIM/B.117(1996)21</v>
      </c>
      <c r="AC232" s="9" t="str">
        <f t="shared" si="7"/>
        <v>M.Vollmer.1996</v>
      </c>
      <c r="AD232" s="18" t="str">
        <f>IF(COUNTIF(EXFOR!G$69:G$87,"*"&amp;AB232&amp;"*")&gt;0,"○",IF(COUNTIF(EXFOR!J$69:J$87,"*"&amp;W232&amp;"*"&amp;V232)&gt;0,"△","×"))</f>
        <v>×</v>
      </c>
    </row>
    <row r="233" spans="1:30" ht="15">
      <c r="A233" s="2" t="s">
        <v>829</v>
      </c>
      <c r="B233" s="2" t="s">
        <v>668</v>
      </c>
      <c r="C233" s="2" t="s">
        <v>1796</v>
      </c>
      <c r="D233" s="2" t="s">
        <v>670</v>
      </c>
      <c r="E233" s="2" t="s">
        <v>1565</v>
      </c>
      <c r="F233" s="2" t="s">
        <v>883</v>
      </c>
      <c r="G233" s="2" t="s">
        <v>884</v>
      </c>
      <c r="H233" s="2" t="s">
        <v>684</v>
      </c>
      <c r="I233" s="2" t="s">
        <v>1581</v>
      </c>
      <c r="R233" t="s">
        <v>885</v>
      </c>
      <c r="S233" s="2" t="s">
        <v>1557</v>
      </c>
      <c r="T233" s="2" t="s">
        <v>886</v>
      </c>
      <c r="U233" s="2" t="s">
        <v>887</v>
      </c>
      <c r="V233" s="2" t="s">
        <v>1488</v>
      </c>
      <c r="W233" s="2" t="s">
        <v>888</v>
      </c>
      <c r="X233" t="s">
        <v>889</v>
      </c>
      <c r="Y233" t="s">
        <v>337</v>
      </c>
      <c r="AB233" s="9" t="str">
        <f t="shared" si="6"/>
        <v>NP/A.589(1995)460</v>
      </c>
      <c r="AC233" s="9" t="str">
        <f t="shared" si="7"/>
        <v>Y.Yamashita.1995</v>
      </c>
      <c r="AD233" s="18" t="str">
        <f>IF(COUNTIF(EXFOR!G$69:G$87,"*"&amp;AB233&amp;"*")&gt;0,"○",IF(COUNTIF(EXFOR!J$69:J$87,"*"&amp;W233&amp;"*"&amp;V233)&gt;0,"△","×"))</f>
        <v>×</v>
      </c>
    </row>
    <row r="234" spans="1:30" ht="15">
      <c r="A234" s="2" t="s">
        <v>829</v>
      </c>
      <c r="B234" s="2" t="s">
        <v>668</v>
      </c>
      <c r="C234" s="2" t="s">
        <v>1796</v>
      </c>
      <c r="D234" s="2" t="s">
        <v>670</v>
      </c>
      <c r="E234" s="2" t="s">
        <v>1565</v>
      </c>
      <c r="F234" s="2" t="s">
        <v>892</v>
      </c>
      <c r="G234" s="2" t="s">
        <v>893</v>
      </c>
      <c r="I234" s="2" t="s">
        <v>686</v>
      </c>
      <c r="R234" t="s">
        <v>894</v>
      </c>
      <c r="S234" t="s">
        <v>338</v>
      </c>
      <c r="U234" s="2" t="s">
        <v>896</v>
      </c>
      <c r="V234" s="2" t="s">
        <v>333</v>
      </c>
      <c r="W234" s="2" t="s">
        <v>897</v>
      </c>
      <c r="X234" t="s">
        <v>898</v>
      </c>
      <c r="Y234" t="s">
        <v>899</v>
      </c>
      <c r="AB234" s="9" t="str">
        <f t="shared" si="6"/>
        <v>ATOMKI 1992 Ann.Rept.(1993)7</v>
      </c>
      <c r="AC234" s="9" t="str">
        <f t="shared" si="7"/>
        <v>C.Angulo.1993</v>
      </c>
      <c r="AD234" s="18" t="str">
        <f>IF(COUNTIF(EXFOR!G$69:G$87,"*"&amp;AB234&amp;"*")&gt;0,"○",IF(COUNTIF(EXFOR!J$69:J$87,"*"&amp;W234&amp;"*"&amp;V234)&gt;0,"△","×"))</f>
        <v>△</v>
      </c>
    </row>
    <row r="235" spans="1:30" ht="15">
      <c r="A235" s="2" t="s">
        <v>829</v>
      </c>
      <c r="B235" s="2" t="s">
        <v>668</v>
      </c>
      <c r="C235" s="2" t="s">
        <v>1796</v>
      </c>
      <c r="D235" s="2" t="s">
        <v>670</v>
      </c>
      <c r="E235" s="2" t="s">
        <v>1565</v>
      </c>
      <c r="F235" s="2" t="s">
        <v>908</v>
      </c>
      <c r="G235" s="2" t="s">
        <v>893</v>
      </c>
      <c r="K235" s="2" t="s">
        <v>686</v>
      </c>
      <c r="R235" t="s">
        <v>909</v>
      </c>
      <c r="S235" s="2" t="s">
        <v>903</v>
      </c>
      <c r="T235" s="2" t="s">
        <v>904</v>
      </c>
      <c r="U235" s="2" t="s">
        <v>1480</v>
      </c>
      <c r="V235" s="2" t="s">
        <v>333</v>
      </c>
      <c r="W235" s="2" t="s">
        <v>897</v>
      </c>
      <c r="X235" t="s">
        <v>910</v>
      </c>
      <c r="Y235" t="s">
        <v>899</v>
      </c>
      <c r="AB235" s="9" t="str">
        <f t="shared" si="6"/>
        <v>ZP/A.345(1993)231</v>
      </c>
      <c r="AC235" s="9" t="str">
        <f t="shared" si="7"/>
        <v>C.Angulo.1993</v>
      </c>
      <c r="AD235" s="18" t="str">
        <f>IF(COUNTIF(EXFOR!G$69:G$87,"*"&amp;AB235&amp;"*")&gt;0,"○",IF(COUNTIF(EXFOR!J$69:J$87,"*"&amp;W235&amp;"*"&amp;V235)&gt;0,"△","×"))</f>
        <v>○</v>
      </c>
    </row>
    <row r="236" spans="1:30" ht="12.75">
      <c r="A236" s="2" t="s">
        <v>829</v>
      </c>
      <c r="B236" s="2" t="s">
        <v>668</v>
      </c>
      <c r="C236" s="2" t="s">
        <v>1796</v>
      </c>
      <c r="D236" s="2" t="s">
        <v>670</v>
      </c>
      <c r="E236" s="2" t="s">
        <v>1565</v>
      </c>
      <c r="F236" s="2" t="s">
        <v>339</v>
      </c>
      <c r="R236" t="s">
        <v>340</v>
      </c>
      <c r="S236" s="2" t="s">
        <v>1495</v>
      </c>
      <c r="T236" s="2" t="s">
        <v>1223</v>
      </c>
      <c r="U236" s="2" t="s">
        <v>341</v>
      </c>
      <c r="V236" s="2" t="s">
        <v>915</v>
      </c>
      <c r="W236" s="2" t="s">
        <v>342</v>
      </c>
      <c r="X236" t="s">
        <v>342</v>
      </c>
      <c r="Y236" t="s">
        <v>343</v>
      </c>
      <c r="AB236" s="9" t="str">
        <f t="shared" si="6"/>
        <v>NIM/B.64(1992)448</v>
      </c>
      <c r="AC236" s="9" t="str">
        <f t="shared" si="7"/>
        <v>D.W.Lane.1992</v>
      </c>
      <c r="AD236" s="18" t="str">
        <f>IF(COUNTIF(EXFOR!G$69:G$87,"*"&amp;AB236&amp;"*")&gt;0,"○",IF(COUNTIF(EXFOR!J$69:J$87,"*"&amp;W236&amp;"*"&amp;V236)&gt;0,"△","×"))</f>
        <v>×</v>
      </c>
    </row>
    <row r="237" spans="1:30" ht="12.75">
      <c r="A237" s="2" t="s">
        <v>829</v>
      </c>
      <c r="B237" s="2" t="s">
        <v>668</v>
      </c>
      <c r="C237" s="2" t="s">
        <v>1796</v>
      </c>
      <c r="D237" s="2" t="s">
        <v>670</v>
      </c>
      <c r="E237" s="2" t="s">
        <v>1565</v>
      </c>
      <c r="F237" s="2" t="s">
        <v>344</v>
      </c>
      <c r="H237" s="2" t="s">
        <v>684</v>
      </c>
      <c r="R237" t="s">
        <v>345</v>
      </c>
      <c r="S237" s="2" t="s">
        <v>1495</v>
      </c>
      <c r="T237" s="2" t="s">
        <v>346</v>
      </c>
      <c r="U237" s="2" t="s">
        <v>840</v>
      </c>
      <c r="V237" s="2" t="s">
        <v>925</v>
      </c>
      <c r="W237" s="2" t="s">
        <v>347</v>
      </c>
      <c r="X237" t="s">
        <v>347</v>
      </c>
      <c r="Y237" t="s">
        <v>348</v>
      </c>
      <c r="AB237" s="9" t="str">
        <f t="shared" si="6"/>
        <v>NIM/B.56/57(1991)757</v>
      </c>
      <c r="AC237" s="9" t="str">
        <f t="shared" si="7"/>
        <v>H.Bakhru.1991</v>
      </c>
      <c r="AD237" s="18" t="str">
        <f>IF(COUNTIF(EXFOR!G$69:G$87,"*"&amp;AB237&amp;"*")&gt;0,"○",IF(COUNTIF(EXFOR!J$69:J$87,"*"&amp;W237&amp;"*"&amp;V237)&gt;0,"△","×"))</f>
        <v>×</v>
      </c>
    </row>
    <row r="238" spans="1:30" ht="12.75">
      <c r="A238" s="2" t="s">
        <v>829</v>
      </c>
      <c r="B238" s="2" t="s">
        <v>668</v>
      </c>
      <c r="C238" s="2" t="s">
        <v>1796</v>
      </c>
      <c r="D238" s="2" t="s">
        <v>670</v>
      </c>
      <c r="E238" s="2" t="s">
        <v>1565</v>
      </c>
      <c r="F238" s="2" t="s">
        <v>349</v>
      </c>
      <c r="G238" s="2" t="s">
        <v>350</v>
      </c>
      <c r="H238" s="2" t="s">
        <v>684</v>
      </c>
      <c r="R238" t="s">
        <v>351</v>
      </c>
      <c r="S238" s="2" t="s">
        <v>1495</v>
      </c>
      <c r="T238" s="2" t="s">
        <v>697</v>
      </c>
      <c r="U238" s="2" t="s">
        <v>352</v>
      </c>
      <c r="V238" s="2" t="s">
        <v>75</v>
      </c>
      <c r="W238" s="2" t="s">
        <v>353</v>
      </c>
      <c r="X238" t="s">
        <v>354</v>
      </c>
      <c r="Y238" t="s">
        <v>355</v>
      </c>
      <c r="AB238" s="9" t="str">
        <f t="shared" si="6"/>
        <v>NIM/B.43(1989)565</v>
      </c>
      <c r="AC238" s="9" t="str">
        <f t="shared" si="7"/>
        <v>X.Lu.1989</v>
      </c>
      <c r="AD238" s="18" t="str">
        <f>IF(COUNTIF(EXFOR!G$69:G$87,"*"&amp;AB238&amp;"*")&gt;0,"○",IF(COUNTIF(EXFOR!J$69:J$87,"*"&amp;W238&amp;"*"&amp;V238)&gt;0,"△","×"))</f>
        <v>×</v>
      </c>
    </row>
    <row r="239" spans="1:30" ht="12.75">
      <c r="A239" s="2" t="s">
        <v>829</v>
      </c>
      <c r="B239" s="2" t="s">
        <v>668</v>
      </c>
      <c r="C239" s="2" t="s">
        <v>1796</v>
      </c>
      <c r="D239" s="2" t="s">
        <v>670</v>
      </c>
      <c r="E239" s="2" t="s">
        <v>1565</v>
      </c>
      <c r="F239" s="2" t="s">
        <v>1786</v>
      </c>
      <c r="G239" s="2" t="s">
        <v>48</v>
      </c>
      <c r="H239" s="2" t="s">
        <v>1165</v>
      </c>
      <c r="L239" s="2" t="s">
        <v>686</v>
      </c>
      <c r="R239" t="s">
        <v>66</v>
      </c>
      <c r="S239" s="2" t="s">
        <v>688</v>
      </c>
      <c r="T239" s="2" t="s">
        <v>67</v>
      </c>
      <c r="U239" s="2" t="s">
        <v>68</v>
      </c>
      <c r="V239" s="2" t="s">
        <v>941</v>
      </c>
      <c r="W239" s="2" t="s">
        <v>69</v>
      </c>
      <c r="X239" t="s">
        <v>70</v>
      </c>
      <c r="Y239" t="s">
        <v>71</v>
      </c>
      <c r="Z239" s="2" t="s">
        <v>890</v>
      </c>
      <c r="AB239" s="9" t="str">
        <f t="shared" si="6"/>
        <v>PR/C.37(1988)503</v>
      </c>
      <c r="AC239" s="9" t="str">
        <f t="shared" si="7"/>
        <v>H.J.Hausman.1988</v>
      </c>
      <c r="AD239" s="18" t="str">
        <f>IF(COUNTIF(EXFOR!G$69:G$87,"*"&amp;AB239&amp;"*")&gt;0,"○",IF(COUNTIF(EXFOR!J$69:J$87,"*"&amp;W239&amp;"*"&amp;V239)&gt;0,"△","×"))</f>
        <v>×</v>
      </c>
    </row>
    <row r="240" spans="1:30" ht="12.75">
      <c r="A240" s="2" t="s">
        <v>829</v>
      </c>
      <c r="B240" s="2" t="s">
        <v>668</v>
      </c>
      <c r="C240" s="2" t="s">
        <v>1796</v>
      </c>
      <c r="D240" s="2" t="s">
        <v>670</v>
      </c>
      <c r="E240" s="2" t="s">
        <v>1565</v>
      </c>
      <c r="F240" s="2" t="s">
        <v>356</v>
      </c>
      <c r="G240" s="2" t="s">
        <v>357</v>
      </c>
      <c r="H240" s="2" t="s">
        <v>684</v>
      </c>
      <c r="R240" t="s">
        <v>358</v>
      </c>
      <c r="S240" s="2" t="s">
        <v>1495</v>
      </c>
      <c r="T240" s="2" t="s">
        <v>1265</v>
      </c>
      <c r="U240" s="2" t="s">
        <v>359</v>
      </c>
      <c r="V240" s="2" t="s">
        <v>941</v>
      </c>
      <c r="W240" s="2" t="s">
        <v>934</v>
      </c>
      <c r="X240" t="s">
        <v>360</v>
      </c>
      <c r="Y240" t="s">
        <v>361</v>
      </c>
      <c r="AB240" s="9" t="str">
        <f t="shared" si="6"/>
        <v>NIM/B.35(1988)80</v>
      </c>
      <c r="AC240" s="9" t="str">
        <f t="shared" si="7"/>
        <v>C.Boni.1988</v>
      </c>
      <c r="AD240" s="18" t="str">
        <f>IF(COUNTIF(EXFOR!G$69:G$87,"*"&amp;AB240&amp;"*")&gt;0,"○",IF(COUNTIF(EXFOR!J$69:J$87,"*"&amp;W240&amp;"*"&amp;V240)&gt;0,"△","×"))</f>
        <v>×</v>
      </c>
    </row>
    <row r="241" spans="1:30" ht="12.75">
      <c r="A241" s="2" t="s">
        <v>829</v>
      </c>
      <c r="B241" s="2" t="s">
        <v>668</v>
      </c>
      <c r="C241" s="2" t="s">
        <v>1796</v>
      </c>
      <c r="D241" s="2" t="s">
        <v>670</v>
      </c>
      <c r="E241" s="2" t="s">
        <v>1565</v>
      </c>
      <c r="F241" s="2" t="s">
        <v>1383</v>
      </c>
      <c r="H241" s="2" t="s">
        <v>684</v>
      </c>
      <c r="L241" s="2" t="s">
        <v>686</v>
      </c>
      <c r="R241" t="s">
        <v>1384</v>
      </c>
      <c r="S241" s="2" t="s">
        <v>1385</v>
      </c>
      <c r="T241" s="2" t="s">
        <v>1386</v>
      </c>
      <c r="U241" s="2" t="s">
        <v>1387</v>
      </c>
      <c r="V241" s="2" t="s">
        <v>959</v>
      </c>
      <c r="W241" s="2" t="s">
        <v>1273</v>
      </c>
      <c r="X241" t="s">
        <v>1388</v>
      </c>
      <c r="Y241" t="s">
        <v>1389</v>
      </c>
      <c r="AB241" s="9" t="str">
        <f t="shared" si="6"/>
        <v>NIM.234(1985)479</v>
      </c>
      <c r="AC241" s="9" t="str">
        <f t="shared" si="7"/>
        <v>F.E.Cecil.1985</v>
      </c>
      <c r="AD241" s="18" t="str">
        <f>IF(COUNTIF(EXFOR!G$69:G$87,"*"&amp;AB241&amp;"*")&gt;0,"○",IF(COUNTIF(EXFOR!J$69:J$87,"*"&amp;W241&amp;"*"&amp;V241)&gt;0,"△","×"))</f>
        <v>×</v>
      </c>
    </row>
    <row r="242" spans="1:30" ht="12.75">
      <c r="A242" s="2" t="s">
        <v>829</v>
      </c>
      <c r="B242" s="2" t="s">
        <v>668</v>
      </c>
      <c r="C242" s="2" t="s">
        <v>1796</v>
      </c>
      <c r="D242" s="2" t="s">
        <v>670</v>
      </c>
      <c r="E242" s="2" t="s">
        <v>1565</v>
      </c>
      <c r="F242" s="2" t="s">
        <v>302</v>
      </c>
      <c r="G242" s="2" t="s">
        <v>1836</v>
      </c>
      <c r="H242" s="2" t="s">
        <v>684</v>
      </c>
      <c r="R242" t="s">
        <v>362</v>
      </c>
      <c r="S242" s="2" t="s">
        <v>1557</v>
      </c>
      <c r="T242" s="2" t="s">
        <v>363</v>
      </c>
      <c r="U242" s="2" t="s">
        <v>305</v>
      </c>
      <c r="V242" s="2" t="s">
        <v>1506</v>
      </c>
      <c r="W242" s="2" t="s">
        <v>364</v>
      </c>
      <c r="X242" t="s">
        <v>365</v>
      </c>
      <c r="Y242" t="s">
        <v>366</v>
      </c>
      <c r="AB242" s="9" t="str">
        <f t="shared" si="6"/>
        <v>NP/A.398(1983)189</v>
      </c>
      <c r="AC242" s="9" t="str">
        <f t="shared" si="7"/>
        <v>W.Buck.1983</v>
      </c>
      <c r="AD242" s="18" t="str">
        <f>IF(COUNTIF(EXFOR!G$69:G$87,"*"&amp;AB242&amp;"*")&gt;0,"○",IF(COUNTIF(EXFOR!J$69:J$87,"*"&amp;W242&amp;"*"&amp;V242)&gt;0,"△","×"))</f>
        <v>○</v>
      </c>
    </row>
    <row r="243" spans="1:30" ht="15">
      <c r="A243" s="2" t="s">
        <v>829</v>
      </c>
      <c r="B243" s="2" t="s">
        <v>668</v>
      </c>
      <c r="C243" s="2" t="s">
        <v>1796</v>
      </c>
      <c r="D243" s="2" t="s">
        <v>670</v>
      </c>
      <c r="E243" s="2" t="s">
        <v>1565</v>
      </c>
      <c r="F243" s="2" t="s">
        <v>984</v>
      </c>
      <c r="G243" s="2" t="s">
        <v>367</v>
      </c>
      <c r="H243" s="2" t="s">
        <v>684</v>
      </c>
      <c r="R243" t="s">
        <v>368</v>
      </c>
      <c r="S243" s="2" t="s">
        <v>1557</v>
      </c>
      <c r="T243" s="2" t="s">
        <v>369</v>
      </c>
      <c r="U243" s="2" t="s">
        <v>1601</v>
      </c>
      <c r="V243" s="2" t="s">
        <v>1506</v>
      </c>
      <c r="W243" s="2" t="s">
        <v>370</v>
      </c>
      <c r="X243" t="s">
        <v>371</v>
      </c>
      <c r="Y243" t="s">
        <v>372</v>
      </c>
      <c r="AB243" s="9" t="str">
        <f t="shared" si="6"/>
        <v>NP/A.405(1983)141</v>
      </c>
      <c r="AC243" s="9" t="str">
        <f t="shared" si="7"/>
        <v>F.Borchers.1983</v>
      </c>
      <c r="AD243" s="18" t="str">
        <f>IF(COUNTIF(EXFOR!G$69:G$87,"*"&amp;AB243&amp;"*")&gt;0,"○",IF(COUNTIF(EXFOR!J$69:J$87,"*"&amp;W243&amp;"*"&amp;V243)&gt;0,"△","×"))</f>
        <v>○</v>
      </c>
    </row>
    <row r="244" spans="1:30" ht="12.75">
      <c r="A244" s="2" t="s">
        <v>829</v>
      </c>
      <c r="B244" s="2" t="s">
        <v>668</v>
      </c>
      <c r="C244" s="2" t="s">
        <v>1796</v>
      </c>
      <c r="D244" s="2" t="s">
        <v>670</v>
      </c>
      <c r="E244" s="2" t="s">
        <v>1565</v>
      </c>
      <c r="F244" s="2" t="s">
        <v>373</v>
      </c>
      <c r="H244" s="2" t="s">
        <v>684</v>
      </c>
      <c r="R244" t="s">
        <v>374</v>
      </c>
      <c r="S244" s="2" t="s">
        <v>1557</v>
      </c>
      <c r="T244" s="2" t="s">
        <v>375</v>
      </c>
      <c r="U244" s="2" t="s">
        <v>940</v>
      </c>
      <c r="V244" s="2" t="s">
        <v>1523</v>
      </c>
      <c r="W244" s="2" t="s">
        <v>376</v>
      </c>
      <c r="X244" t="s">
        <v>377</v>
      </c>
      <c r="Y244" t="s">
        <v>378</v>
      </c>
      <c r="AB244" s="9" t="str">
        <f t="shared" si="6"/>
        <v>NP/A.366(1981)299</v>
      </c>
      <c r="AC244" s="9" t="str">
        <f t="shared" si="7"/>
        <v>D.Overway.1981</v>
      </c>
      <c r="AD244" s="18" t="str">
        <f>IF(COUNTIF(EXFOR!G$69:G$87,"*"&amp;AB244&amp;"*")&gt;0,"○",IF(COUNTIF(EXFOR!J$69:J$87,"*"&amp;W244&amp;"*"&amp;V244)&gt;0,"△","×"))</f>
        <v>×</v>
      </c>
    </row>
    <row r="245" spans="1:30" ht="12.75">
      <c r="A245" s="2" t="s">
        <v>829</v>
      </c>
      <c r="B245" s="2" t="s">
        <v>668</v>
      </c>
      <c r="C245" s="2" t="s">
        <v>1796</v>
      </c>
      <c r="D245" s="2" t="s">
        <v>670</v>
      </c>
      <c r="E245" s="2" t="s">
        <v>1565</v>
      </c>
      <c r="F245" s="2" t="s">
        <v>379</v>
      </c>
      <c r="H245" s="2" t="s">
        <v>684</v>
      </c>
      <c r="R245" t="s">
        <v>380</v>
      </c>
      <c r="S245" t="s">
        <v>381</v>
      </c>
      <c r="U245" s="2" t="s">
        <v>1627</v>
      </c>
      <c r="V245" s="2" t="s">
        <v>1538</v>
      </c>
      <c r="W245" s="2" t="s">
        <v>382</v>
      </c>
      <c r="X245" t="s">
        <v>383</v>
      </c>
      <c r="Y245" t="s">
        <v>384</v>
      </c>
      <c r="AB245" s="9" t="str">
        <f t="shared" si="6"/>
        <v>MPI Heidelberg, 1978, Ann.Rept.(1979)122</v>
      </c>
      <c r="AC245" s="9" t="str">
        <f t="shared" si="7"/>
        <v>F.Hoyler.1979</v>
      </c>
      <c r="AD245" s="18" t="str">
        <f>IF(COUNTIF(EXFOR!G$69:G$87,"*"&amp;AB245&amp;"*")&gt;0,"○",IF(COUNTIF(EXFOR!J$69:J$87,"*"&amp;W245&amp;"*"&amp;V245)&gt;0,"△","×"))</f>
        <v>×</v>
      </c>
    </row>
    <row r="246" spans="1:30" ht="12.75">
      <c r="A246" s="2" t="s">
        <v>829</v>
      </c>
      <c r="B246" s="2" t="s">
        <v>668</v>
      </c>
      <c r="C246" s="2" t="s">
        <v>1796</v>
      </c>
      <c r="D246" s="2" t="s">
        <v>670</v>
      </c>
      <c r="E246" s="2" t="s">
        <v>1565</v>
      </c>
      <c r="F246" s="2" t="s">
        <v>937</v>
      </c>
      <c r="G246" s="2" t="s">
        <v>911</v>
      </c>
      <c r="H246" s="2" t="s">
        <v>684</v>
      </c>
      <c r="R246" t="s">
        <v>385</v>
      </c>
      <c r="S246" t="s">
        <v>386</v>
      </c>
      <c r="AA246" s="2" t="s">
        <v>1553</v>
      </c>
      <c r="AB246" s="9" t="str">
        <f t="shared" si="6"/>
        <v>REPT JUL-Spez-15,P15,Buck.</v>
      </c>
      <c r="AC246" s="9" t="str">
        <f t="shared" si="7"/>
        <v>.</v>
      </c>
      <c r="AD246" s="18" t="str">
        <f>IF(COUNTIF(EXFOR!G$69:G$87,"*"&amp;AB246&amp;"*")&gt;0,"○",IF(COUNTIF(EXFOR!J$69:J$87,"*"&amp;W246&amp;"*"&amp;V246)&gt;0,"△","×"))</f>
        <v>△</v>
      </c>
    </row>
    <row r="247" spans="1:30" ht="12.75">
      <c r="A247" s="2" t="s">
        <v>829</v>
      </c>
      <c r="B247" s="2" t="s">
        <v>668</v>
      </c>
      <c r="C247" s="2" t="s">
        <v>1796</v>
      </c>
      <c r="D247" s="2" t="s">
        <v>670</v>
      </c>
      <c r="E247" s="2" t="s">
        <v>1565</v>
      </c>
      <c r="F247" s="2" t="s">
        <v>990</v>
      </c>
      <c r="H247" s="2" t="s">
        <v>686</v>
      </c>
      <c r="R247" t="s">
        <v>387</v>
      </c>
      <c r="S247" t="s">
        <v>388</v>
      </c>
      <c r="AA247" s="2" t="s">
        <v>1553</v>
      </c>
      <c r="AB247" s="9" t="str">
        <f t="shared" si="6"/>
        <v>REPT KFA-IKP-10/77,P19,Rohwer.</v>
      </c>
      <c r="AC247" s="9" t="str">
        <f t="shared" si="7"/>
        <v>.</v>
      </c>
      <c r="AD247" s="18" t="str">
        <f>IF(COUNTIF(EXFOR!G$69:G$87,"*"&amp;AB247&amp;"*")&gt;0,"○",IF(COUNTIF(EXFOR!J$69:J$87,"*"&amp;W247&amp;"*"&amp;V247)&gt;0,"△","×"))</f>
        <v>△</v>
      </c>
    </row>
    <row r="248" spans="1:30" ht="15">
      <c r="A248" s="2" t="s">
        <v>829</v>
      </c>
      <c r="B248" s="2" t="s">
        <v>668</v>
      </c>
      <c r="C248" s="2" t="s">
        <v>1796</v>
      </c>
      <c r="D248" s="2" t="s">
        <v>670</v>
      </c>
      <c r="E248" s="2" t="s">
        <v>1565</v>
      </c>
      <c r="F248" s="2" t="s">
        <v>389</v>
      </c>
      <c r="G248" s="2" t="s">
        <v>390</v>
      </c>
      <c r="H248" s="2" t="s">
        <v>684</v>
      </c>
      <c r="R248" t="s">
        <v>391</v>
      </c>
      <c r="S248" s="2" t="s">
        <v>839</v>
      </c>
      <c r="T248" s="2" t="s">
        <v>291</v>
      </c>
      <c r="U248" s="2" t="s">
        <v>392</v>
      </c>
      <c r="V248" s="2" t="s">
        <v>1019</v>
      </c>
      <c r="W248" s="2" t="s">
        <v>393</v>
      </c>
      <c r="X248" t="s">
        <v>394</v>
      </c>
      <c r="Y248" t="s">
        <v>395</v>
      </c>
      <c r="AB248" s="9" t="str">
        <f t="shared" si="6"/>
        <v>JPJ.42(1977)725</v>
      </c>
      <c r="AC248" s="9" t="str">
        <f t="shared" si="7"/>
        <v>K.Fukunaga.1977</v>
      </c>
      <c r="AD248" s="18" t="str">
        <f>IF(COUNTIF(EXFOR!G$69:G$87,"*"&amp;AB248&amp;"*")&gt;0,"○",IF(COUNTIF(EXFOR!J$69:J$87,"*"&amp;W248&amp;"*"&amp;V248)&gt;0,"△","×"))</f>
        <v>×</v>
      </c>
    </row>
    <row r="249" spans="1:30" ht="15">
      <c r="A249" s="2" t="s">
        <v>829</v>
      </c>
      <c r="B249" s="2" t="s">
        <v>668</v>
      </c>
      <c r="C249" s="2" t="s">
        <v>1796</v>
      </c>
      <c r="D249" s="2" t="s">
        <v>670</v>
      </c>
      <c r="E249" s="2" t="s">
        <v>1565</v>
      </c>
      <c r="F249" s="2" t="s">
        <v>396</v>
      </c>
      <c r="G249" s="2" t="s">
        <v>397</v>
      </c>
      <c r="H249" s="2" t="s">
        <v>684</v>
      </c>
      <c r="R249" t="s">
        <v>398</v>
      </c>
      <c r="S249" s="2" t="s">
        <v>1557</v>
      </c>
      <c r="T249" s="2" t="s">
        <v>399</v>
      </c>
      <c r="U249" s="2" t="s">
        <v>400</v>
      </c>
      <c r="V249" s="2" t="s">
        <v>1019</v>
      </c>
      <c r="W249" s="2" t="s">
        <v>364</v>
      </c>
      <c r="X249" t="s">
        <v>401</v>
      </c>
      <c r="Y249" t="s">
        <v>402</v>
      </c>
      <c r="AB249" s="9" t="str">
        <f t="shared" si="6"/>
        <v>NP/A.281(1977)469</v>
      </c>
      <c r="AC249" s="9" t="str">
        <f t="shared" si="7"/>
        <v>W.Buck.1977</v>
      </c>
      <c r="AD249" s="18" t="str">
        <f>IF(COUNTIF(EXFOR!G$69:G$87,"*"&amp;AB249&amp;"*")&gt;0,"○",IF(COUNTIF(EXFOR!J$69:J$87,"*"&amp;W249&amp;"*"&amp;V249)&gt;0,"△","×"))</f>
        <v>×</v>
      </c>
    </row>
    <row r="250" spans="1:30" ht="12.75">
      <c r="A250" s="2" t="s">
        <v>829</v>
      </c>
      <c r="B250" s="2" t="s">
        <v>668</v>
      </c>
      <c r="C250" s="2" t="s">
        <v>1796</v>
      </c>
      <c r="D250" s="2" t="s">
        <v>670</v>
      </c>
      <c r="E250" s="2" t="s">
        <v>1565</v>
      </c>
      <c r="F250" s="2" t="s">
        <v>1014</v>
      </c>
      <c r="H250" s="2" t="s">
        <v>686</v>
      </c>
      <c r="R250" t="s">
        <v>1015</v>
      </c>
      <c r="S250" s="2" t="s">
        <v>1016</v>
      </c>
      <c r="T250" s="2" t="s">
        <v>1017</v>
      </c>
      <c r="U250" s="2" t="s">
        <v>1018</v>
      </c>
      <c r="V250" s="2" t="s">
        <v>1019</v>
      </c>
      <c r="W250" s="2" t="s">
        <v>1020</v>
      </c>
      <c r="X250" t="s">
        <v>1021</v>
      </c>
      <c r="Y250" t="s">
        <v>1022</v>
      </c>
      <c r="AB250" s="9" t="str">
        <f t="shared" si="6"/>
        <v>YF.25(1977)3</v>
      </c>
      <c r="AC250" s="9" t="str">
        <f t="shared" si="7"/>
        <v>V.V.Avdeychikov.1977</v>
      </c>
      <c r="AD250" s="18" t="str">
        <f>IF(COUNTIF(EXFOR!G$69:G$87,"*"&amp;AB250&amp;"*")&gt;0,"○",IF(COUNTIF(EXFOR!J$69:J$87,"*"&amp;W250&amp;"*"&amp;V250)&gt;0,"△","×"))</f>
        <v>×</v>
      </c>
    </row>
    <row r="251" spans="1:30" ht="12.75">
      <c r="A251" s="2" t="s">
        <v>829</v>
      </c>
      <c r="B251" s="2" t="s">
        <v>668</v>
      </c>
      <c r="C251" s="2" t="s">
        <v>1796</v>
      </c>
      <c r="D251" s="2" t="s">
        <v>670</v>
      </c>
      <c r="E251" s="2" t="s">
        <v>1565</v>
      </c>
      <c r="F251" s="2" t="s">
        <v>1014</v>
      </c>
      <c r="H251" s="2" t="s">
        <v>686</v>
      </c>
      <c r="R251" t="s">
        <v>1015</v>
      </c>
      <c r="S251" s="2" t="s">
        <v>1024</v>
      </c>
      <c r="T251" s="2" t="s">
        <v>1017</v>
      </c>
      <c r="U251" s="2" t="s">
        <v>1530</v>
      </c>
      <c r="V251" s="2" t="s">
        <v>1019</v>
      </c>
      <c r="W251" s="2" t="s">
        <v>1020</v>
      </c>
      <c r="X251" t="s">
        <v>1021</v>
      </c>
      <c r="Y251" t="s">
        <v>1022</v>
      </c>
      <c r="AB251" s="9" t="str">
        <f t="shared" si="6"/>
        <v>SNP.25(1977)1</v>
      </c>
      <c r="AC251" s="9" t="str">
        <f t="shared" si="7"/>
        <v>V.V.Avdeychikov.1977</v>
      </c>
      <c r="AD251" s="18" t="str">
        <f>IF(COUNTIF(EXFOR!G$69:G$87,"*"&amp;AB251&amp;"*")&gt;0,"○",IF(COUNTIF(EXFOR!J$69:J$87,"*"&amp;W251&amp;"*"&amp;V251)&gt;0,"△","×"))</f>
        <v>×</v>
      </c>
    </row>
    <row r="252" spans="1:30" ht="15">
      <c r="A252" s="2" t="s">
        <v>829</v>
      </c>
      <c r="B252" s="2" t="s">
        <v>668</v>
      </c>
      <c r="C252" s="2" t="s">
        <v>1796</v>
      </c>
      <c r="D252" s="2" t="s">
        <v>670</v>
      </c>
      <c r="E252" s="2" t="s">
        <v>1565</v>
      </c>
      <c r="F252" s="2" t="s">
        <v>302</v>
      </c>
      <c r="H252" s="2" t="s">
        <v>684</v>
      </c>
      <c r="R252" t="s">
        <v>403</v>
      </c>
      <c r="S252" s="2" t="s">
        <v>1016</v>
      </c>
      <c r="T252" s="2" t="s">
        <v>404</v>
      </c>
      <c r="U252" s="2" t="s">
        <v>405</v>
      </c>
      <c r="V252" s="2" t="s">
        <v>1790</v>
      </c>
      <c r="W252" s="2" t="s">
        <v>406</v>
      </c>
      <c r="X252" t="s">
        <v>407</v>
      </c>
      <c r="Y252" t="s">
        <v>408</v>
      </c>
      <c r="AB252" s="9" t="str">
        <f t="shared" si="6"/>
        <v>YF.24(1976)246</v>
      </c>
      <c r="AC252" s="9" t="str">
        <f t="shared" si="7"/>
        <v>R.P.Kolalis.1976</v>
      </c>
      <c r="AD252" s="18" t="str">
        <f>IF(COUNTIF(EXFOR!G$69:G$87,"*"&amp;AB252&amp;"*")&gt;0,"○",IF(COUNTIF(EXFOR!J$69:J$87,"*"&amp;W252&amp;"*"&amp;V252)&gt;0,"△","×"))</f>
        <v>×</v>
      </c>
    </row>
    <row r="253" spans="1:30" ht="15">
      <c r="A253" s="2" t="s">
        <v>829</v>
      </c>
      <c r="B253" s="2" t="s">
        <v>668</v>
      </c>
      <c r="C253" s="2" t="s">
        <v>1796</v>
      </c>
      <c r="D253" s="2" t="s">
        <v>670</v>
      </c>
      <c r="E253" s="2" t="s">
        <v>1565</v>
      </c>
      <c r="F253" s="2" t="s">
        <v>302</v>
      </c>
      <c r="H253" s="2" t="s">
        <v>684</v>
      </c>
      <c r="R253" t="s">
        <v>403</v>
      </c>
      <c r="S253" s="2" t="s">
        <v>1024</v>
      </c>
      <c r="T253" s="2" t="s">
        <v>404</v>
      </c>
      <c r="U253" s="2" t="s">
        <v>409</v>
      </c>
      <c r="V253" s="2" t="s">
        <v>1019</v>
      </c>
      <c r="W253" s="2" t="s">
        <v>406</v>
      </c>
      <c r="X253" t="s">
        <v>407</v>
      </c>
      <c r="Y253" t="s">
        <v>408</v>
      </c>
      <c r="AB253" s="9" t="str">
        <f t="shared" si="6"/>
        <v>SNP.24(1977)127</v>
      </c>
      <c r="AC253" s="9" t="str">
        <f t="shared" si="7"/>
        <v>R.P.Kolalis.1977</v>
      </c>
      <c r="AD253" s="18" t="str">
        <f>IF(COUNTIF(EXFOR!G$69:G$87,"*"&amp;AB253&amp;"*")&gt;0,"○",IF(COUNTIF(EXFOR!J$69:J$87,"*"&amp;W253&amp;"*"&amp;V253)&gt;0,"△","×"))</f>
        <v>×</v>
      </c>
    </row>
    <row r="254" spans="1:30" ht="15">
      <c r="A254" s="2" t="s">
        <v>829</v>
      </c>
      <c r="B254" s="2" t="s">
        <v>668</v>
      </c>
      <c r="C254" s="2" t="s">
        <v>1796</v>
      </c>
      <c r="D254" s="2" t="s">
        <v>670</v>
      </c>
      <c r="E254" s="2" t="s">
        <v>1565</v>
      </c>
      <c r="H254" s="2" t="s">
        <v>684</v>
      </c>
      <c r="R254" t="s">
        <v>410</v>
      </c>
      <c r="S254" s="2" t="s">
        <v>144</v>
      </c>
      <c r="T254" s="2" t="s">
        <v>1470</v>
      </c>
      <c r="U254" s="2" t="s">
        <v>411</v>
      </c>
      <c r="V254" s="2" t="s">
        <v>1790</v>
      </c>
      <c r="W254" s="2" t="s">
        <v>412</v>
      </c>
      <c r="X254" t="s">
        <v>413</v>
      </c>
      <c r="Y254" t="s">
        <v>414</v>
      </c>
      <c r="AA254" s="2" t="s">
        <v>415</v>
      </c>
      <c r="AB254" s="9" t="str">
        <f t="shared" si="6"/>
        <v>IZV.40(1976)203</v>
      </c>
      <c r="AC254" s="9" t="str">
        <f t="shared" si="7"/>
        <v>V.I.Grantsev.1976</v>
      </c>
      <c r="AD254" s="18" t="str">
        <f>IF(COUNTIF(EXFOR!G$69:G$87,"*"&amp;AB254&amp;"*")&gt;0,"○",IF(COUNTIF(EXFOR!J$69:J$87,"*"&amp;W254&amp;"*"&amp;V254)&gt;0,"△","×"))</f>
        <v>×</v>
      </c>
    </row>
    <row r="255" spans="1:30" ht="15">
      <c r="A255" s="2" t="s">
        <v>829</v>
      </c>
      <c r="B255" s="2" t="s">
        <v>668</v>
      </c>
      <c r="C255" s="2" t="s">
        <v>1796</v>
      </c>
      <c r="D255" s="2" t="s">
        <v>670</v>
      </c>
      <c r="E255" s="2" t="s">
        <v>1565</v>
      </c>
      <c r="H255" s="2" t="s">
        <v>684</v>
      </c>
      <c r="R255" t="s">
        <v>410</v>
      </c>
      <c r="S255" s="2" t="s">
        <v>748</v>
      </c>
      <c r="T255" s="2" t="s">
        <v>1470</v>
      </c>
      <c r="U255" s="2" t="s">
        <v>56</v>
      </c>
      <c r="V255" s="2" t="s">
        <v>1790</v>
      </c>
      <c r="W255" s="2" t="s">
        <v>412</v>
      </c>
      <c r="X255" t="s">
        <v>413</v>
      </c>
      <c r="Y255" t="s">
        <v>414</v>
      </c>
      <c r="AA255" s="2" t="s">
        <v>415</v>
      </c>
      <c r="AB255" s="9" t="str">
        <f t="shared" si="6"/>
        <v>BAS.40(1976)172</v>
      </c>
      <c r="AC255" s="9" t="str">
        <f t="shared" si="7"/>
        <v>V.I.Grantsev.1976</v>
      </c>
      <c r="AD255" s="18" t="str">
        <f>IF(COUNTIF(EXFOR!G$69:G$87,"*"&amp;AB255&amp;"*")&gt;0,"○",IF(COUNTIF(EXFOR!J$69:J$87,"*"&amp;W255&amp;"*"&amp;V255)&gt;0,"△","×"))</f>
        <v>×</v>
      </c>
    </row>
    <row r="256" spans="1:30" ht="12.75">
      <c r="A256" s="2" t="s">
        <v>829</v>
      </c>
      <c r="B256" s="2" t="s">
        <v>668</v>
      </c>
      <c r="C256" s="2" t="s">
        <v>1796</v>
      </c>
      <c r="D256" s="2" t="s">
        <v>670</v>
      </c>
      <c r="E256" s="2" t="s">
        <v>1565</v>
      </c>
      <c r="F256" s="2" t="s">
        <v>302</v>
      </c>
      <c r="G256" s="2" t="s">
        <v>1356</v>
      </c>
      <c r="H256" s="2" t="s">
        <v>684</v>
      </c>
      <c r="R256" t="s">
        <v>416</v>
      </c>
      <c r="S256" t="s">
        <v>417</v>
      </c>
      <c r="AA256" s="2" t="s">
        <v>1553</v>
      </c>
      <c r="AB256" s="9" t="str">
        <f t="shared" si="6"/>
        <v>REPT Max-Planck Inst,Heidelberg,1975 Ann,P110,Buck.</v>
      </c>
      <c r="AC256" s="9" t="str">
        <f t="shared" si="7"/>
        <v>.</v>
      </c>
      <c r="AD256" s="18" t="str">
        <f>IF(COUNTIF(EXFOR!G$69:G$87,"*"&amp;AB256&amp;"*")&gt;0,"○",IF(COUNTIF(EXFOR!J$69:J$87,"*"&amp;W256&amp;"*"&amp;V256)&gt;0,"△","×"))</f>
        <v>△</v>
      </c>
    </row>
    <row r="257" spans="1:30" s="5" customFormat="1" ht="15">
      <c r="A257" s="5" t="s">
        <v>829</v>
      </c>
      <c r="B257" s="5" t="s">
        <v>668</v>
      </c>
      <c r="C257" s="5" t="s">
        <v>1796</v>
      </c>
      <c r="D257" s="5" t="s">
        <v>670</v>
      </c>
      <c r="E257" s="5" t="s">
        <v>1565</v>
      </c>
      <c r="F257" s="5" t="s">
        <v>1484</v>
      </c>
      <c r="G257" s="5" t="s">
        <v>158</v>
      </c>
      <c r="H257" s="5" t="s">
        <v>684</v>
      </c>
      <c r="R257" s="6" t="s">
        <v>418</v>
      </c>
      <c r="S257" s="5" t="s">
        <v>144</v>
      </c>
      <c r="T257" s="5" t="s">
        <v>286</v>
      </c>
      <c r="U257" s="5" t="s">
        <v>419</v>
      </c>
      <c r="V257" s="5" t="s">
        <v>1545</v>
      </c>
      <c r="W257" s="5" t="s">
        <v>146</v>
      </c>
      <c r="X257" s="6" t="s">
        <v>420</v>
      </c>
      <c r="Y257" s="6" t="s">
        <v>421</v>
      </c>
      <c r="AA257" s="5" t="s">
        <v>422</v>
      </c>
      <c r="AB257" s="9" t="str">
        <f t="shared" si="6"/>
        <v>IZV.39(1975)1736</v>
      </c>
      <c r="AC257" s="9" t="str">
        <f t="shared" si="7"/>
        <v>Y.G.Mashkarov.1975</v>
      </c>
      <c r="AD257" s="18" t="str">
        <f>IF(COUNTIF(EXFOR!G$69:G$87,"*"&amp;AB257&amp;"*")&gt;0,"○",IF(COUNTIF(EXFOR!J$69:J$87,"*"&amp;W257&amp;"*"&amp;V257)&gt;0,"△","×"))</f>
        <v>×</v>
      </c>
    </row>
    <row r="258" spans="1:30" s="5" customFormat="1" ht="15">
      <c r="A258" s="5" t="s">
        <v>829</v>
      </c>
      <c r="B258" s="5" t="s">
        <v>668</v>
      </c>
      <c r="C258" s="5" t="s">
        <v>1796</v>
      </c>
      <c r="D258" s="5" t="s">
        <v>670</v>
      </c>
      <c r="E258" s="5" t="s">
        <v>1565</v>
      </c>
      <c r="F258" s="5" t="s">
        <v>1484</v>
      </c>
      <c r="G258" s="5" t="s">
        <v>158</v>
      </c>
      <c r="H258" s="5" t="s">
        <v>684</v>
      </c>
      <c r="R258" s="6" t="s">
        <v>418</v>
      </c>
      <c r="S258" s="5" t="s">
        <v>748</v>
      </c>
      <c r="T258" s="5" t="s">
        <v>286</v>
      </c>
      <c r="U258" s="5" t="s">
        <v>811</v>
      </c>
      <c r="V258" s="5" t="s">
        <v>1545</v>
      </c>
      <c r="W258" s="5" t="s">
        <v>146</v>
      </c>
      <c r="X258" s="6" t="s">
        <v>420</v>
      </c>
      <c r="Y258" s="6" t="s">
        <v>421</v>
      </c>
      <c r="AA258" s="5" t="s">
        <v>422</v>
      </c>
      <c r="AB258" s="9" t="str">
        <f t="shared" si="6"/>
        <v>BAS.39(1975)143</v>
      </c>
      <c r="AC258" s="9" t="str">
        <f t="shared" si="7"/>
        <v>Y.G.Mashkarov.1975</v>
      </c>
      <c r="AD258" s="18" t="str">
        <f>IF(COUNTIF(EXFOR!G$69:G$87,"*"&amp;AB258&amp;"*")&gt;0,"○",IF(COUNTIF(EXFOR!J$69:J$87,"*"&amp;W258&amp;"*"&amp;V258)&gt;0,"△","×"))</f>
        <v>×</v>
      </c>
    </row>
    <row r="259" spans="1:30" s="5" customFormat="1" ht="15">
      <c r="A259" s="5" t="s">
        <v>829</v>
      </c>
      <c r="B259" s="5" t="s">
        <v>668</v>
      </c>
      <c r="C259" s="5" t="s">
        <v>1796</v>
      </c>
      <c r="D259" s="5" t="s">
        <v>670</v>
      </c>
      <c r="E259" s="5" t="s">
        <v>1565</v>
      </c>
      <c r="F259" s="5" t="s">
        <v>1484</v>
      </c>
      <c r="G259" s="5" t="s">
        <v>158</v>
      </c>
      <c r="H259" s="5" t="s">
        <v>684</v>
      </c>
      <c r="R259" s="6" t="s">
        <v>423</v>
      </c>
      <c r="S259" s="5" t="s">
        <v>144</v>
      </c>
      <c r="T259" s="5" t="s">
        <v>286</v>
      </c>
      <c r="U259" s="5" t="s">
        <v>419</v>
      </c>
      <c r="V259" s="5" t="s">
        <v>1545</v>
      </c>
      <c r="W259" s="5" t="s">
        <v>146</v>
      </c>
      <c r="X259" s="6" t="s">
        <v>424</v>
      </c>
      <c r="Y259" s="6" t="s">
        <v>425</v>
      </c>
      <c r="AA259" s="5" t="s">
        <v>426</v>
      </c>
      <c r="AB259" s="9" t="str">
        <f aca="true" t="shared" si="8" ref="AB259:AB326">S259&amp;"."&amp;IF(IF(T259="","",T259)&amp;IF(V259="",",","("&amp;V259&amp;")")&amp;IF(U259="","",U259)=",","",IF(T259="","",T259)&amp;IF(V259="",",","("&amp;V259&amp;")")&amp;IF(U259="","",U259))</f>
        <v>IZV.39(1975)1736</v>
      </c>
      <c r="AC259" s="9" t="str">
        <f aca="true" t="shared" si="9" ref="AC259:AC326">W259&amp;"."&amp;V259</f>
        <v>Y.G.Mashkarov.1975</v>
      </c>
      <c r="AD259" s="18" t="str">
        <f>IF(COUNTIF(EXFOR!G$69:G$87,"*"&amp;AB259&amp;"*")&gt;0,"○",IF(COUNTIF(EXFOR!J$69:J$87,"*"&amp;W259&amp;"*"&amp;V259)&gt;0,"△","×"))</f>
        <v>×</v>
      </c>
    </row>
    <row r="260" spans="1:30" ht="12.75">
      <c r="A260" s="2" t="s">
        <v>829</v>
      </c>
      <c r="B260" s="2" t="s">
        <v>668</v>
      </c>
      <c r="C260" s="2" t="s">
        <v>1796</v>
      </c>
      <c r="D260" s="2" t="s">
        <v>670</v>
      </c>
      <c r="E260" s="2" t="s">
        <v>1565</v>
      </c>
      <c r="F260" s="2" t="s">
        <v>302</v>
      </c>
      <c r="G260" s="2" t="s">
        <v>1786</v>
      </c>
      <c r="H260" s="2" t="s">
        <v>684</v>
      </c>
      <c r="R260" t="s">
        <v>427</v>
      </c>
      <c r="S260" t="s">
        <v>428</v>
      </c>
      <c r="AA260" s="2" t="s">
        <v>1553</v>
      </c>
      <c r="AB260" s="9" t="str">
        <f t="shared" si="8"/>
        <v>REPT ORO-4856-26,P429,Buck.</v>
      </c>
      <c r="AC260" s="9" t="str">
        <f t="shared" si="9"/>
        <v>.</v>
      </c>
      <c r="AD260" s="18" t="str">
        <f>IF(COUNTIF(EXFOR!G$69:G$87,"*"&amp;AB260&amp;"*")&gt;0,"○",IF(COUNTIF(EXFOR!J$69:J$87,"*"&amp;W260&amp;"*"&amp;V260)&gt;0,"△","×"))</f>
        <v>△</v>
      </c>
    </row>
    <row r="261" spans="1:30" ht="12.75">
      <c r="A261" s="2" t="s">
        <v>829</v>
      </c>
      <c r="B261" s="2" t="s">
        <v>668</v>
      </c>
      <c r="C261" s="2" t="s">
        <v>1796</v>
      </c>
      <c r="D261" s="2" t="s">
        <v>670</v>
      </c>
      <c r="E261" s="2" t="s">
        <v>1565</v>
      </c>
      <c r="F261" s="2" t="s">
        <v>945</v>
      </c>
      <c r="G261" s="2" t="s">
        <v>1800</v>
      </c>
      <c r="H261" s="2" t="s">
        <v>684</v>
      </c>
      <c r="R261" t="s">
        <v>429</v>
      </c>
      <c r="S261" t="s">
        <v>430</v>
      </c>
      <c r="AA261" s="2" t="s">
        <v>1553</v>
      </c>
      <c r="AB261" s="9" t="str">
        <f t="shared" si="8"/>
        <v>REPT Max-Planck Inst,Heidelberg,1974 Ann,P37,Buck.</v>
      </c>
      <c r="AC261" s="9" t="str">
        <f t="shared" si="9"/>
        <v>.</v>
      </c>
      <c r="AD261" s="18" t="str">
        <f>IF(COUNTIF(EXFOR!G$69:G$87,"*"&amp;AB261&amp;"*")&gt;0,"○",IF(COUNTIF(EXFOR!J$69:J$87,"*"&amp;W261&amp;"*"&amp;V261)&gt;0,"△","×"))</f>
        <v>△</v>
      </c>
    </row>
    <row r="262" spans="1:30" ht="12.75">
      <c r="A262" s="2" t="s">
        <v>829</v>
      </c>
      <c r="B262" s="2" t="s">
        <v>668</v>
      </c>
      <c r="C262" s="2" t="s">
        <v>1796</v>
      </c>
      <c r="D262" s="2" t="s">
        <v>670</v>
      </c>
      <c r="E262" s="2" t="s">
        <v>1565</v>
      </c>
      <c r="F262" s="2" t="s">
        <v>390</v>
      </c>
      <c r="H262" s="2" t="s">
        <v>684</v>
      </c>
      <c r="R262" t="s">
        <v>431</v>
      </c>
      <c r="S262" t="s">
        <v>432</v>
      </c>
      <c r="AA262" s="2" t="s">
        <v>1553</v>
      </c>
      <c r="AB262" s="9" t="str">
        <f t="shared" si="8"/>
        <v>JOUR BICRA 52 218.</v>
      </c>
      <c r="AC262" s="9" t="str">
        <f t="shared" si="9"/>
        <v>.</v>
      </c>
      <c r="AD262" s="18" t="str">
        <f>IF(COUNTIF(EXFOR!G$69:G$87,"*"&amp;AB262&amp;"*")&gt;0,"○",IF(COUNTIF(EXFOR!J$69:J$87,"*"&amp;W262&amp;"*"&amp;V262)&gt;0,"△","×"))</f>
        <v>△</v>
      </c>
    </row>
    <row r="263" spans="1:30" ht="15">
      <c r="A263" s="2" t="s">
        <v>829</v>
      </c>
      <c r="B263" s="2" t="s">
        <v>668</v>
      </c>
      <c r="C263" s="2" t="s">
        <v>1796</v>
      </c>
      <c r="D263" s="2" t="s">
        <v>670</v>
      </c>
      <c r="E263" s="2" t="s">
        <v>1565</v>
      </c>
      <c r="F263" s="2" t="s">
        <v>433</v>
      </c>
      <c r="H263" s="2" t="s">
        <v>1581</v>
      </c>
      <c r="R263" t="s">
        <v>434</v>
      </c>
      <c r="S263" s="2" t="s">
        <v>964</v>
      </c>
      <c r="T263" s="2" t="s">
        <v>1810</v>
      </c>
      <c r="U263" s="2" t="s">
        <v>435</v>
      </c>
      <c r="V263" s="2" t="s">
        <v>1171</v>
      </c>
      <c r="W263" s="2" t="s">
        <v>436</v>
      </c>
      <c r="X263" t="s">
        <v>437</v>
      </c>
      <c r="Y263" t="s">
        <v>438</v>
      </c>
      <c r="AB263" s="9" t="str">
        <f t="shared" si="8"/>
        <v>CJP.52(1974)1476</v>
      </c>
      <c r="AC263" s="9" t="str">
        <f t="shared" si="9"/>
        <v>G.Goulard.1974</v>
      </c>
      <c r="AD263" s="18" t="str">
        <f>IF(COUNTIF(EXFOR!G$69:G$87,"*"&amp;AB263&amp;"*")&gt;0,"○",IF(COUNTIF(EXFOR!J$69:J$87,"*"&amp;W263&amp;"*"&amp;V263)&gt;0,"△","×"))</f>
        <v>×</v>
      </c>
    </row>
    <row r="264" spans="1:30" ht="12.75">
      <c r="A264" s="2" t="s">
        <v>829</v>
      </c>
      <c r="B264" s="2" t="s">
        <v>668</v>
      </c>
      <c r="C264" s="2" t="s">
        <v>1796</v>
      </c>
      <c r="D264" s="2" t="s">
        <v>670</v>
      </c>
      <c r="E264" s="2" t="s">
        <v>1565</v>
      </c>
      <c r="H264" s="2" t="s">
        <v>684</v>
      </c>
      <c r="R264" t="s">
        <v>439</v>
      </c>
      <c r="S264" t="s">
        <v>440</v>
      </c>
      <c r="AA264" s="2" t="s">
        <v>1553</v>
      </c>
      <c r="AB264" s="9" t="str">
        <f t="shared" si="8"/>
        <v>JOUR BAPSA 18 1420 EE2.</v>
      </c>
      <c r="AC264" s="9" t="str">
        <f t="shared" si="9"/>
        <v>.</v>
      </c>
      <c r="AD264" s="18" t="str">
        <f>IF(COUNTIF(EXFOR!G$69:G$87,"*"&amp;AB264&amp;"*")&gt;0,"○",IF(COUNTIF(EXFOR!J$69:J$87,"*"&amp;W264&amp;"*"&amp;V264)&gt;0,"△","×"))</f>
        <v>△</v>
      </c>
    </row>
    <row r="265" spans="1:30" ht="12.75">
      <c r="A265" s="2" t="s">
        <v>829</v>
      </c>
      <c r="B265" s="2" t="s">
        <v>668</v>
      </c>
      <c r="C265" s="2" t="s">
        <v>1796</v>
      </c>
      <c r="D265" s="2" t="s">
        <v>670</v>
      </c>
      <c r="E265" s="2" t="s">
        <v>1565</v>
      </c>
      <c r="R265" t="s">
        <v>441</v>
      </c>
      <c r="S265" s="2" t="s">
        <v>442</v>
      </c>
      <c r="T265" s="2" t="s">
        <v>1392</v>
      </c>
      <c r="U265" s="2" t="s">
        <v>443</v>
      </c>
      <c r="V265" s="2" t="s">
        <v>1819</v>
      </c>
      <c r="W265" s="2" t="s">
        <v>444</v>
      </c>
      <c r="X265" t="s">
        <v>445</v>
      </c>
      <c r="Y265" t="s">
        <v>446</v>
      </c>
      <c r="AB265" s="9" t="str">
        <f t="shared" si="8"/>
        <v>ANP.29(1973)263</v>
      </c>
      <c r="AC265" s="9" t="str">
        <f t="shared" si="9"/>
        <v>S.Haun.1973</v>
      </c>
      <c r="AD265" s="18" t="str">
        <f>IF(COUNTIF(EXFOR!G$69:G$87,"*"&amp;AB265&amp;"*")&gt;0,"○",IF(COUNTIF(EXFOR!J$69:J$87,"*"&amp;W265&amp;"*"&amp;V265)&gt;0,"△","×"))</f>
        <v>×</v>
      </c>
    </row>
    <row r="266" spans="1:30" ht="12.75">
      <c r="A266" s="2" t="s">
        <v>829</v>
      </c>
      <c r="B266" s="2" t="s">
        <v>668</v>
      </c>
      <c r="C266" s="2" t="s">
        <v>1796</v>
      </c>
      <c r="D266" s="2" t="s">
        <v>670</v>
      </c>
      <c r="E266" s="2" t="s">
        <v>1565</v>
      </c>
      <c r="F266" s="2" t="s">
        <v>311</v>
      </c>
      <c r="G266" s="2" t="s">
        <v>945</v>
      </c>
      <c r="H266" s="2" t="s">
        <v>684</v>
      </c>
      <c r="R266" t="s">
        <v>1709</v>
      </c>
      <c r="S266" t="s">
        <v>1710</v>
      </c>
      <c r="AA266" s="2" t="s">
        <v>1553</v>
      </c>
      <c r="AB266" s="9" t="str">
        <f t="shared" si="8"/>
        <v>REPT Max-Planck-Inst Kernphysik,Heidelberg, 1973 Ann,P53.</v>
      </c>
      <c r="AC266" s="9" t="str">
        <f t="shared" si="9"/>
        <v>.</v>
      </c>
      <c r="AD266" s="18" t="str">
        <f>IF(COUNTIF(EXFOR!G$69:G$87,"*"&amp;AB266&amp;"*")&gt;0,"○",IF(COUNTIF(EXFOR!J$69:J$87,"*"&amp;W266&amp;"*"&amp;V266)&gt;0,"△","×"))</f>
        <v>△</v>
      </c>
    </row>
    <row r="267" spans="1:30" ht="12.75">
      <c r="A267" s="2" t="s">
        <v>829</v>
      </c>
      <c r="B267" s="2" t="s">
        <v>668</v>
      </c>
      <c r="C267" s="2" t="s">
        <v>1796</v>
      </c>
      <c r="D267" s="2" t="s">
        <v>670</v>
      </c>
      <c r="E267" s="2" t="s">
        <v>1565</v>
      </c>
      <c r="F267" s="2" t="s">
        <v>311</v>
      </c>
      <c r="G267" s="2" t="s">
        <v>945</v>
      </c>
      <c r="H267" s="2" t="s">
        <v>1862</v>
      </c>
      <c r="R267" t="s">
        <v>1711</v>
      </c>
      <c r="S267" t="s">
        <v>1712</v>
      </c>
      <c r="AA267" s="2" t="s">
        <v>1553</v>
      </c>
      <c r="AB267" s="9" t="str">
        <f t="shared" si="8"/>
        <v>JOUR BAPSA 17 586,W B Thompson,4/17/72.</v>
      </c>
      <c r="AC267" s="9" t="str">
        <f t="shared" si="9"/>
        <v>.</v>
      </c>
      <c r="AD267" s="18" t="str">
        <f>IF(COUNTIF(EXFOR!G$69:G$87,"*"&amp;AB267&amp;"*")&gt;0,"○",IF(COUNTIF(EXFOR!J$69:J$87,"*"&amp;W267&amp;"*"&amp;V267)&gt;0,"△","×"))</f>
        <v>△</v>
      </c>
    </row>
    <row r="268" spans="1:30" ht="15">
      <c r="A268" s="2" t="s">
        <v>829</v>
      </c>
      <c r="B268" s="2" t="s">
        <v>668</v>
      </c>
      <c r="C268" s="2" t="s">
        <v>1796</v>
      </c>
      <c r="D268" s="2" t="s">
        <v>670</v>
      </c>
      <c r="E268" s="2" t="s">
        <v>1565</v>
      </c>
      <c r="F268" s="2" t="s">
        <v>1383</v>
      </c>
      <c r="R268" t="s">
        <v>1713</v>
      </c>
      <c r="S268" s="2" t="s">
        <v>1557</v>
      </c>
      <c r="T268" s="2" t="s">
        <v>1714</v>
      </c>
      <c r="U268" s="2" t="s">
        <v>1715</v>
      </c>
      <c r="V268" s="2" t="s">
        <v>164</v>
      </c>
      <c r="W268" s="2" t="s">
        <v>1716</v>
      </c>
      <c r="X268" t="s">
        <v>1717</v>
      </c>
      <c r="Y268" t="s">
        <v>1718</v>
      </c>
      <c r="AA268" s="2" t="s">
        <v>415</v>
      </c>
      <c r="AB268" s="9" t="str">
        <f t="shared" si="8"/>
        <v>NP/A.186(1972)200</v>
      </c>
      <c r="AC268" s="9" t="str">
        <f t="shared" si="9"/>
        <v>J.Hudomalj.1972</v>
      </c>
      <c r="AD268" s="18" t="str">
        <f>IF(COUNTIF(EXFOR!G$69:G$87,"*"&amp;AB268&amp;"*")&gt;0,"○",IF(COUNTIF(EXFOR!J$69:J$87,"*"&amp;W268&amp;"*"&amp;V268)&gt;0,"△","×"))</f>
        <v>×</v>
      </c>
    </row>
    <row r="269" spans="1:30" ht="15">
      <c r="A269" s="2" t="s">
        <v>829</v>
      </c>
      <c r="B269" s="2" t="s">
        <v>668</v>
      </c>
      <c r="C269" s="2" t="s">
        <v>1796</v>
      </c>
      <c r="D269" s="2" t="s">
        <v>670</v>
      </c>
      <c r="E269" s="2" t="s">
        <v>1565</v>
      </c>
      <c r="F269" s="2" t="s">
        <v>1719</v>
      </c>
      <c r="G269" s="2" t="s">
        <v>1720</v>
      </c>
      <c r="H269" s="2" t="s">
        <v>684</v>
      </c>
      <c r="R269" t="s">
        <v>1721</v>
      </c>
      <c r="S269" s="2" t="s">
        <v>1722</v>
      </c>
      <c r="T269" s="2" t="s">
        <v>1723</v>
      </c>
      <c r="U269" s="2" t="s">
        <v>1724</v>
      </c>
      <c r="V269" s="2" t="s">
        <v>164</v>
      </c>
      <c r="W269" s="2" t="s">
        <v>1725</v>
      </c>
      <c r="X269" t="s">
        <v>1726</v>
      </c>
      <c r="Y269" t="s">
        <v>1727</v>
      </c>
      <c r="AB269" s="9" t="str">
        <f t="shared" si="8"/>
        <v>ZP.255(1972)119</v>
      </c>
      <c r="AC269" s="9" t="str">
        <f t="shared" si="9"/>
        <v>W.Gemeinhardt.1972</v>
      </c>
      <c r="AD269" s="18" t="str">
        <f>IF(COUNTIF(EXFOR!G$69:G$87,"*"&amp;AB269&amp;"*")&gt;0,"○",IF(COUNTIF(EXFOR!J$69:J$87,"*"&amp;W269&amp;"*"&amp;V269)&gt;0,"△","×"))</f>
        <v>×</v>
      </c>
    </row>
    <row r="270" spans="1:30" ht="12.75">
      <c r="A270" s="2" t="s">
        <v>829</v>
      </c>
      <c r="B270" s="2" t="s">
        <v>668</v>
      </c>
      <c r="C270" s="2" t="s">
        <v>1796</v>
      </c>
      <c r="D270" s="2" t="s">
        <v>670</v>
      </c>
      <c r="E270" s="2" t="s">
        <v>1565</v>
      </c>
      <c r="F270" s="2" t="s">
        <v>1794</v>
      </c>
      <c r="G270" s="2" t="s">
        <v>48</v>
      </c>
      <c r="H270" s="2" t="s">
        <v>1862</v>
      </c>
      <c r="R270" t="s">
        <v>802</v>
      </c>
      <c r="S270" s="2" t="s">
        <v>264</v>
      </c>
      <c r="T270" s="2" t="s">
        <v>1018</v>
      </c>
      <c r="U270" s="2" t="s">
        <v>803</v>
      </c>
      <c r="V270" s="2" t="s">
        <v>164</v>
      </c>
      <c r="W270" s="2" t="s">
        <v>804</v>
      </c>
      <c r="X270" t="s">
        <v>804</v>
      </c>
      <c r="Y270" t="s">
        <v>805</v>
      </c>
      <c r="AB270" s="9" t="str">
        <f t="shared" si="8"/>
        <v>NCL.3(1972)515</v>
      </c>
      <c r="AC270" s="9" t="str">
        <f t="shared" si="9"/>
        <v>E.Gadioli.1972</v>
      </c>
      <c r="AD270" s="18" t="str">
        <f>IF(COUNTIF(EXFOR!G$69:G$87,"*"&amp;AB270&amp;"*")&gt;0,"○",IF(COUNTIF(EXFOR!J$69:J$87,"*"&amp;W270&amp;"*"&amp;V270)&gt;0,"△","×"))</f>
        <v>×</v>
      </c>
    </row>
    <row r="271" spans="1:30" ht="15">
      <c r="A271" s="2" t="s">
        <v>829</v>
      </c>
      <c r="B271" s="2" t="s">
        <v>668</v>
      </c>
      <c r="C271" s="2" t="s">
        <v>1796</v>
      </c>
      <c r="D271" s="2" t="s">
        <v>670</v>
      </c>
      <c r="E271" s="2" t="s">
        <v>1565</v>
      </c>
      <c r="F271" s="2" t="s">
        <v>911</v>
      </c>
      <c r="H271" s="2" t="s">
        <v>1779</v>
      </c>
      <c r="I271" s="2" t="s">
        <v>685</v>
      </c>
      <c r="R271" t="s">
        <v>1728</v>
      </c>
      <c r="S271" s="2" t="s">
        <v>1557</v>
      </c>
      <c r="T271" s="2" t="s">
        <v>1729</v>
      </c>
      <c r="U271" s="2" t="s">
        <v>1730</v>
      </c>
      <c r="V271" s="2" t="s">
        <v>164</v>
      </c>
      <c r="W271" s="2" t="s">
        <v>1731</v>
      </c>
      <c r="X271" t="s">
        <v>1732</v>
      </c>
      <c r="Y271" t="s">
        <v>1733</v>
      </c>
      <c r="AB271" s="9" t="str">
        <f t="shared" si="8"/>
        <v>NP/A.178(1972)424</v>
      </c>
      <c r="AC271" s="9" t="str">
        <f t="shared" si="9"/>
        <v>R.M.Devries.1972</v>
      </c>
      <c r="AD271" s="18" t="str">
        <f>IF(COUNTIF(EXFOR!G$69:G$87,"*"&amp;AB271&amp;"*")&gt;0,"○",IF(COUNTIF(EXFOR!J$69:J$87,"*"&amp;W271&amp;"*"&amp;V271)&gt;0,"△","×"))</f>
        <v>×</v>
      </c>
    </row>
    <row r="272" spans="1:30" ht="15">
      <c r="A272" s="2" t="s">
        <v>829</v>
      </c>
      <c r="B272" s="2" t="s">
        <v>668</v>
      </c>
      <c r="C272" s="2" t="s">
        <v>1796</v>
      </c>
      <c r="D272" s="2" t="s">
        <v>670</v>
      </c>
      <c r="E272" s="2" t="s">
        <v>1565</v>
      </c>
      <c r="F272" s="2" t="s">
        <v>1032</v>
      </c>
      <c r="H272" s="2" t="s">
        <v>684</v>
      </c>
      <c r="R272" t="s">
        <v>1033</v>
      </c>
      <c r="S272" s="2" t="s">
        <v>1557</v>
      </c>
      <c r="T272" s="2" t="s">
        <v>1729</v>
      </c>
      <c r="U272" s="2" t="s">
        <v>719</v>
      </c>
      <c r="V272" s="2" t="s">
        <v>164</v>
      </c>
      <c r="W272" s="2" t="s">
        <v>1731</v>
      </c>
      <c r="X272" t="s">
        <v>1034</v>
      </c>
      <c r="Y272" t="s">
        <v>1035</v>
      </c>
      <c r="AB272" s="9" t="str">
        <f t="shared" si="8"/>
        <v>NP/A.178(1972)417</v>
      </c>
      <c r="AC272" s="9" t="str">
        <f t="shared" si="9"/>
        <v>R.M.Devries.1972</v>
      </c>
      <c r="AD272" s="18" t="str">
        <f>IF(COUNTIF(EXFOR!G$69:G$87,"*"&amp;AB272&amp;"*")&gt;0,"○",IF(COUNTIF(EXFOR!J$69:J$87,"*"&amp;W272&amp;"*"&amp;V272)&gt;0,"△","×"))</f>
        <v>×</v>
      </c>
    </row>
    <row r="273" spans="1:30" ht="15">
      <c r="A273" s="2" t="s">
        <v>829</v>
      </c>
      <c r="B273" s="2" t="s">
        <v>668</v>
      </c>
      <c r="C273" s="2" t="s">
        <v>1796</v>
      </c>
      <c r="D273" s="2" t="s">
        <v>670</v>
      </c>
      <c r="E273" s="2" t="s">
        <v>1565</v>
      </c>
      <c r="F273" s="2" t="s">
        <v>1345</v>
      </c>
      <c r="H273" s="2" t="s">
        <v>684</v>
      </c>
      <c r="R273" t="s">
        <v>1036</v>
      </c>
      <c r="S273" s="2" t="s">
        <v>1557</v>
      </c>
      <c r="T273" s="2" t="s">
        <v>56</v>
      </c>
      <c r="U273" s="2" t="s">
        <v>1037</v>
      </c>
      <c r="V273" s="2" t="s">
        <v>1038</v>
      </c>
      <c r="W273" s="2" t="s">
        <v>1039</v>
      </c>
      <c r="X273" t="s">
        <v>1040</v>
      </c>
      <c r="Y273" t="s">
        <v>1041</v>
      </c>
      <c r="AB273" s="9" t="str">
        <f t="shared" si="8"/>
        <v>NP/A.172(1971)555</v>
      </c>
      <c r="AC273" s="9" t="str">
        <f t="shared" si="9"/>
        <v>D.G.Kamke.1971</v>
      </c>
      <c r="AD273" s="18" t="str">
        <f>IF(COUNTIF(EXFOR!G$69:G$87,"*"&amp;AB273&amp;"*")&gt;0,"○",IF(COUNTIF(EXFOR!J$69:J$87,"*"&amp;W273&amp;"*"&amp;V273)&gt;0,"△","×"))</f>
        <v>×</v>
      </c>
    </row>
    <row r="274" spans="1:30" ht="15">
      <c r="A274" s="2" t="s">
        <v>829</v>
      </c>
      <c r="B274" s="2" t="s">
        <v>668</v>
      </c>
      <c r="C274" s="2" t="s">
        <v>1796</v>
      </c>
      <c r="D274" s="2" t="s">
        <v>670</v>
      </c>
      <c r="E274" s="2" t="s">
        <v>1565</v>
      </c>
      <c r="F274" s="2" t="s">
        <v>1042</v>
      </c>
      <c r="H274" s="2" t="s">
        <v>684</v>
      </c>
      <c r="R274" t="s">
        <v>1043</v>
      </c>
      <c r="S274" s="2" t="s">
        <v>264</v>
      </c>
      <c r="T274" s="2" t="s">
        <v>1044</v>
      </c>
      <c r="U274" s="2" t="s">
        <v>86</v>
      </c>
      <c r="V274" s="2" t="s">
        <v>1038</v>
      </c>
      <c r="W274" s="2" t="s">
        <v>436</v>
      </c>
      <c r="X274" t="s">
        <v>436</v>
      </c>
      <c r="Y274" t="s">
        <v>1045</v>
      </c>
      <c r="AB274" s="9" t="str">
        <f t="shared" si="8"/>
        <v>NCL.2(1971)397</v>
      </c>
      <c r="AC274" s="9" t="str">
        <f t="shared" si="9"/>
        <v>G.Goulard.1971</v>
      </c>
      <c r="AD274" s="18" t="str">
        <f>IF(COUNTIF(EXFOR!G$69:G$87,"*"&amp;AB274&amp;"*")&gt;0,"○",IF(COUNTIF(EXFOR!J$69:J$87,"*"&amp;W274&amp;"*"&amp;V274)&gt;0,"△","×"))</f>
        <v>×</v>
      </c>
    </row>
    <row r="275" spans="1:30" ht="12.75">
      <c r="A275" s="2" t="s">
        <v>829</v>
      </c>
      <c r="B275" s="2" t="s">
        <v>668</v>
      </c>
      <c r="C275" s="2" t="s">
        <v>1796</v>
      </c>
      <c r="D275" s="2" t="s">
        <v>670</v>
      </c>
      <c r="E275" s="2" t="s">
        <v>1565</v>
      </c>
      <c r="F275" s="2" t="s">
        <v>911</v>
      </c>
      <c r="H275" s="2" t="s">
        <v>684</v>
      </c>
      <c r="R275" t="s">
        <v>1046</v>
      </c>
      <c r="S275" t="s">
        <v>1047</v>
      </c>
      <c r="AA275" s="2" t="s">
        <v>1553</v>
      </c>
      <c r="AB275" s="9" t="str">
        <f t="shared" si="8"/>
        <v>JOUR BAPSA 16 600.</v>
      </c>
      <c r="AC275" s="9" t="str">
        <f t="shared" si="9"/>
        <v>.</v>
      </c>
      <c r="AD275" s="18" t="str">
        <f>IF(COUNTIF(EXFOR!G$69:G$87,"*"&amp;AB275&amp;"*")&gt;0,"○",IF(COUNTIF(EXFOR!J$69:J$87,"*"&amp;W275&amp;"*"&amp;V275)&gt;0,"△","×"))</f>
        <v>△</v>
      </c>
    </row>
    <row r="276" spans="1:30" ht="12.75">
      <c r="A276" s="2" t="s">
        <v>829</v>
      </c>
      <c r="B276" s="2" t="s">
        <v>668</v>
      </c>
      <c r="C276" s="2" t="s">
        <v>1796</v>
      </c>
      <c r="D276" s="2" t="s">
        <v>670</v>
      </c>
      <c r="E276" s="2" t="s">
        <v>1565</v>
      </c>
      <c r="F276" s="2" t="s">
        <v>1476</v>
      </c>
      <c r="H276" s="2" t="s">
        <v>684</v>
      </c>
      <c r="I276" s="2" t="s">
        <v>685</v>
      </c>
      <c r="R276" t="s">
        <v>1048</v>
      </c>
      <c r="S276" t="s">
        <v>1049</v>
      </c>
      <c r="AA276" s="2" t="s">
        <v>1553</v>
      </c>
      <c r="AB276" s="9" t="str">
        <f t="shared" si="8"/>
        <v>THESIS Univ Calif(Los Angeles),DABBB 32B 4140,2/8/72.</v>
      </c>
      <c r="AC276" s="9" t="str">
        <f t="shared" si="9"/>
        <v>.</v>
      </c>
      <c r="AD276" s="18" t="str">
        <f>IF(COUNTIF(EXFOR!G$69:G$87,"*"&amp;AB276&amp;"*")&gt;0,"○",IF(COUNTIF(EXFOR!J$69:J$87,"*"&amp;W276&amp;"*"&amp;V276)&gt;0,"△","×"))</f>
        <v>△</v>
      </c>
    </row>
    <row r="277" spans="1:30" ht="12.75">
      <c r="A277" s="2" t="s">
        <v>829</v>
      </c>
      <c r="B277" s="2" t="s">
        <v>668</v>
      </c>
      <c r="C277" s="2" t="s">
        <v>1796</v>
      </c>
      <c r="D277" s="2" t="s">
        <v>670</v>
      </c>
      <c r="E277" s="2" t="s">
        <v>1565</v>
      </c>
      <c r="F277" s="2" t="s">
        <v>911</v>
      </c>
      <c r="H277" s="2" t="s">
        <v>684</v>
      </c>
      <c r="I277" s="2" t="s">
        <v>685</v>
      </c>
      <c r="R277" t="s">
        <v>1050</v>
      </c>
      <c r="S277" t="s">
        <v>1051</v>
      </c>
      <c r="AA277" s="2" t="s">
        <v>1553</v>
      </c>
      <c r="AB277" s="9" t="str">
        <f t="shared" si="8"/>
        <v>REPT UCLA-10-P-18-32,R DeVries.</v>
      </c>
      <c r="AC277" s="9" t="str">
        <f t="shared" si="9"/>
        <v>.</v>
      </c>
      <c r="AD277" s="18" t="str">
        <f>IF(COUNTIF(EXFOR!G$69:G$87,"*"&amp;AB277&amp;"*")&gt;0,"○",IF(COUNTIF(EXFOR!J$69:J$87,"*"&amp;W277&amp;"*"&amp;V277)&gt;0,"△","×"))</f>
        <v>△</v>
      </c>
    </row>
    <row r="278" spans="1:30" ht="15">
      <c r="A278" s="2" t="s">
        <v>829</v>
      </c>
      <c r="B278" s="2" t="s">
        <v>668</v>
      </c>
      <c r="C278" s="2" t="s">
        <v>1796</v>
      </c>
      <c r="D278" s="2" t="s">
        <v>670</v>
      </c>
      <c r="E278" s="2" t="s">
        <v>1565</v>
      </c>
      <c r="F278" s="2" t="s">
        <v>311</v>
      </c>
      <c r="G278" s="2" t="s">
        <v>1408</v>
      </c>
      <c r="H278" s="2" t="s">
        <v>684</v>
      </c>
      <c r="R278" t="s">
        <v>1052</v>
      </c>
      <c r="S278" s="2" t="s">
        <v>1557</v>
      </c>
      <c r="T278" s="2" t="s">
        <v>1053</v>
      </c>
      <c r="U278" s="2" t="s">
        <v>1054</v>
      </c>
      <c r="V278" s="2" t="s">
        <v>1038</v>
      </c>
      <c r="W278" s="2" t="s">
        <v>1055</v>
      </c>
      <c r="X278" t="s">
        <v>1056</v>
      </c>
      <c r="Y278" t="s">
        <v>1057</v>
      </c>
      <c r="AB278" s="9" t="str">
        <f t="shared" si="8"/>
        <v>NP/A.167(1971)207</v>
      </c>
      <c r="AC278" s="9" t="str">
        <f t="shared" si="9"/>
        <v>J.F.Cavaignac.1971</v>
      </c>
      <c r="AD278" s="18" t="str">
        <f>IF(COUNTIF(EXFOR!G$69:G$87,"*"&amp;AB278&amp;"*")&gt;0,"○",IF(COUNTIF(EXFOR!J$69:J$87,"*"&amp;W278&amp;"*"&amp;V278)&gt;0,"△","×"))</f>
        <v>×</v>
      </c>
    </row>
    <row r="279" spans="1:30" ht="12.75">
      <c r="A279" s="2" t="s">
        <v>829</v>
      </c>
      <c r="B279" s="2" t="s">
        <v>668</v>
      </c>
      <c r="C279" s="2" t="s">
        <v>1796</v>
      </c>
      <c r="D279" s="2" t="s">
        <v>670</v>
      </c>
      <c r="E279" s="2" t="s">
        <v>1565</v>
      </c>
      <c r="F279" s="2" t="s">
        <v>433</v>
      </c>
      <c r="H279" s="2" t="s">
        <v>1779</v>
      </c>
      <c r="R279" t="s">
        <v>1058</v>
      </c>
      <c r="S279" s="2" t="s">
        <v>1557</v>
      </c>
      <c r="T279" s="2" t="s">
        <v>1059</v>
      </c>
      <c r="U279" s="2" t="s">
        <v>719</v>
      </c>
      <c r="V279" s="2" t="s">
        <v>1560</v>
      </c>
      <c r="W279" s="2" t="s">
        <v>1060</v>
      </c>
      <c r="X279" t="s">
        <v>1061</v>
      </c>
      <c r="Y279" t="s">
        <v>1062</v>
      </c>
      <c r="AA279" s="2" t="s">
        <v>415</v>
      </c>
      <c r="AB279" s="9" t="str">
        <f t="shared" si="8"/>
        <v>NP/A.157(1970)417</v>
      </c>
      <c r="AC279" s="9" t="str">
        <f t="shared" si="9"/>
        <v>C.A.McMahan.1970</v>
      </c>
      <c r="AD279" s="18" t="str">
        <f>IF(COUNTIF(EXFOR!G$69:G$87,"*"&amp;AB279&amp;"*")&gt;0,"○",IF(COUNTIF(EXFOR!J$69:J$87,"*"&amp;W279&amp;"*"&amp;V279)&gt;0,"△","×"))</f>
        <v>×</v>
      </c>
    </row>
    <row r="280" spans="1:30" ht="12.75">
      <c r="A280" s="2" t="s">
        <v>829</v>
      </c>
      <c r="B280" s="2" t="s">
        <v>668</v>
      </c>
      <c r="C280" s="2" t="s">
        <v>1796</v>
      </c>
      <c r="D280" s="2" t="s">
        <v>670</v>
      </c>
      <c r="E280" s="2" t="s">
        <v>1565</v>
      </c>
      <c r="G280" s="2" t="s">
        <v>1511</v>
      </c>
      <c r="H280" s="2" t="s">
        <v>684</v>
      </c>
      <c r="R280" t="s">
        <v>1063</v>
      </c>
      <c r="S280" t="s">
        <v>1064</v>
      </c>
      <c r="AA280" s="2" t="s">
        <v>1553</v>
      </c>
      <c r="AB280" s="9" t="str">
        <f t="shared" si="8"/>
        <v>REPT NP-18626,Kong-A-Siou, Dy-Holm.</v>
      </c>
      <c r="AC280" s="9" t="str">
        <f t="shared" si="9"/>
        <v>.</v>
      </c>
      <c r="AD280" s="18" t="str">
        <f>IF(COUNTIF(EXFOR!G$69:G$87,"*"&amp;AB280&amp;"*")&gt;0,"○",IF(COUNTIF(EXFOR!J$69:J$87,"*"&amp;W280&amp;"*"&amp;V280)&gt;0,"△","×"))</f>
        <v>△</v>
      </c>
    </row>
    <row r="281" spans="1:30" ht="12.75">
      <c r="A281" s="2" t="s">
        <v>829</v>
      </c>
      <c r="B281" s="2" t="s">
        <v>668</v>
      </c>
      <c r="C281" s="2" t="s">
        <v>1796</v>
      </c>
      <c r="D281" s="2" t="s">
        <v>670</v>
      </c>
      <c r="E281" s="2" t="s">
        <v>1565</v>
      </c>
      <c r="F281" s="2" t="s">
        <v>1025</v>
      </c>
      <c r="G281" s="2" t="s">
        <v>911</v>
      </c>
      <c r="H281" s="2" t="s">
        <v>684</v>
      </c>
      <c r="R281" t="s">
        <v>1065</v>
      </c>
      <c r="S281" s="2" t="s">
        <v>1528</v>
      </c>
      <c r="T281" s="2" t="s">
        <v>1066</v>
      </c>
      <c r="U281" s="2" t="s">
        <v>1067</v>
      </c>
      <c r="V281" s="2" t="s">
        <v>1560</v>
      </c>
      <c r="W281" s="2" t="s">
        <v>1068</v>
      </c>
      <c r="X281" t="s">
        <v>1069</v>
      </c>
      <c r="Y281" t="s">
        <v>1070</v>
      </c>
      <c r="AB281" s="9" t="str">
        <f t="shared" si="8"/>
        <v>NC/A.67(1970)407</v>
      </c>
      <c r="AC281" s="9" t="str">
        <f t="shared" si="9"/>
        <v>P.Guazzoni.1970</v>
      </c>
      <c r="AD281" s="18" t="str">
        <f>IF(COUNTIF(EXFOR!G$69:G$87,"*"&amp;AB281&amp;"*")&gt;0,"○",IF(COUNTIF(EXFOR!J$69:J$87,"*"&amp;W281&amp;"*"&amp;V281)&gt;0,"△","×"))</f>
        <v>×</v>
      </c>
    </row>
    <row r="282" spans="1:30" ht="15">
      <c r="A282" s="2" t="s">
        <v>829</v>
      </c>
      <c r="B282" s="2" t="s">
        <v>668</v>
      </c>
      <c r="C282" s="2" t="s">
        <v>1796</v>
      </c>
      <c r="D282" s="2" t="s">
        <v>670</v>
      </c>
      <c r="E282" s="2" t="s">
        <v>1565</v>
      </c>
      <c r="F282" s="2" t="s">
        <v>1383</v>
      </c>
      <c r="G282" s="2" t="s">
        <v>433</v>
      </c>
      <c r="H282" s="2" t="s">
        <v>1862</v>
      </c>
      <c r="R282" t="s">
        <v>1071</v>
      </c>
      <c r="S282" s="2" t="s">
        <v>1072</v>
      </c>
      <c r="T282" s="2" t="s">
        <v>1364</v>
      </c>
      <c r="U282" s="2" t="s">
        <v>1073</v>
      </c>
      <c r="V282" s="2" t="s">
        <v>1560</v>
      </c>
      <c r="W282" s="2" t="s">
        <v>436</v>
      </c>
      <c r="X282" t="s">
        <v>436</v>
      </c>
      <c r="Y282" t="s">
        <v>1074</v>
      </c>
      <c r="AA282" s="2" t="s">
        <v>415</v>
      </c>
      <c r="AB282" s="9" t="str">
        <f t="shared" si="8"/>
        <v>J.Phys.(Paris).31(1970)941</v>
      </c>
      <c r="AC282" s="9" t="str">
        <f t="shared" si="9"/>
        <v>G.Goulard.1970</v>
      </c>
      <c r="AD282" s="18" t="str">
        <f>IF(COUNTIF(EXFOR!G$69:G$87,"*"&amp;AB282&amp;"*")&gt;0,"○",IF(COUNTIF(EXFOR!J$69:J$87,"*"&amp;W282&amp;"*"&amp;V282)&gt;0,"△","×"))</f>
        <v>×</v>
      </c>
    </row>
    <row r="283" spans="1:30" ht="15">
      <c r="A283" s="2" t="s">
        <v>829</v>
      </c>
      <c r="B283" s="2" t="s">
        <v>668</v>
      </c>
      <c r="C283" s="2" t="s">
        <v>1796</v>
      </c>
      <c r="D283" s="2" t="s">
        <v>670</v>
      </c>
      <c r="E283" s="2" t="s">
        <v>1565</v>
      </c>
      <c r="F283" s="2" t="s">
        <v>1042</v>
      </c>
      <c r="G283" s="2" t="s">
        <v>433</v>
      </c>
      <c r="H283" s="2" t="s">
        <v>1862</v>
      </c>
      <c r="R283" t="s">
        <v>1075</v>
      </c>
      <c r="S283" s="2" t="s">
        <v>964</v>
      </c>
      <c r="T283" s="2" t="s">
        <v>1851</v>
      </c>
      <c r="U283" s="2" t="s">
        <v>1076</v>
      </c>
      <c r="V283" s="2" t="s">
        <v>1560</v>
      </c>
      <c r="W283" s="2" t="s">
        <v>436</v>
      </c>
      <c r="X283" t="s">
        <v>436</v>
      </c>
      <c r="Y283" t="s">
        <v>1077</v>
      </c>
      <c r="AA283" s="2" t="s">
        <v>415</v>
      </c>
      <c r="AB283" s="9" t="str">
        <f t="shared" si="8"/>
        <v>CJP.48(1970)2341</v>
      </c>
      <c r="AC283" s="9" t="str">
        <f t="shared" si="9"/>
        <v>G.Goulard.1970</v>
      </c>
      <c r="AD283" s="18" t="str">
        <f>IF(COUNTIF(EXFOR!G$69:G$87,"*"&amp;AB283&amp;"*")&gt;0,"○",IF(COUNTIF(EXFOR!J$69:J$87,"*"&amp;W283&amp;"*"&amp;V283)&gt;0,"△","×"))</f>
        <v>×</v>
      </c>
    </row>
    <row r="284" spans="1:30" ht="12.75">
      <c r="A284" s="2" t="s">
        <v>829</v>
      </c>
      <c r="B284" s="2" t="s">
        <v>668</v>
      </c>
      <c r="C284" s="2" t="s">
        <v>1796</v>
      </c>
      <c r="D284" s="2" t="s">
        <v>670</v>
      </c>
      <c r="E284" s="2" t="s">
        <v>1565</v>
      </c>
      <c r="F284" s="2" t="s">
        <v>390</v>
      </c>
      <c r="H284" s="2" t="s">
        <v>684</v>
      </c>
      <c r="R284" t="s">
        <v>1078</v>
      </c>
      <c r="S284" s="2" t="s">
        <v>1557</v>
      </c>
      <c r="T284" s="2" t="s">
        <v>958</v>
      </c>
      <c r="U284" s="2" t="s">
        <v>1079</v>
      </c>
      <c r="V284" s="2" t="s">
        <v>1213</v>
      </c>
      <c r="W284" s="2" t="s">
        <v>1080</v>
      </c>
      <c r="X284" t="s">
        <v>1081</v>
      </c>
      <c r="Y284" t="s">
        <v>1082</v>
      </c>
      <c r="AB284" s="9" t="str">
        <f t="shared" si="8"/>
        <v>NP/A.123(1969)300</v>
      </c>
      <c r="AC284" s="9" t="str">
        <f t="shared" si="9"/>
        <v>F.Nusslin.1969</v>
      </c>
      <c r="AD284" s="18" t="str">
        <f>IF(COUNTIF(EXFOR!G$69:G$87,"*"&amp;AB284&amp;"*")&gt;0,"○",IF(COUNTIF(EXFOR!J$69:J$87,"*"&amp;W284&amp;"*"&amp;V284)&gt;0,"△","×"))</f>
        <v>×</v>
      </c>
    </row>
    <row r="285" spans="1:30" ht="12.75">
      <c r="A285" s="2" t="s">
        <v>829</v>
      </c>
      <c r="B285" s="2" t="s">
        <v>668</v>
      </c>
      <c r="C285" s="2" t="s">
        <v>1796</v>
      </c>
      <c r="D285" s="2" t="s">
        <v>670</v>
      </c>
      <c r="E285" s="2" t="s">
        <v>1565</v>
      </c>
      <c r="F285" s="2" t="s">
        <v>1511</v>
      </c>
      <c r="H285" s="2" t="s">
        <v>1862</v>
      </c>
      <c r="R285" t="s">
        <v>1083</v>
      </c>
      <c r="S285" s="2" t="s">
        <v>1257</v>
      </c>
      <c r="T285" s="2" t="s">
        <v>1782</v>
      </c>
      <c r="U285" s="2" t="s">
        <v>1817</v>
      </c>
      <c r="V285" s="2" t="s">
        <v>1213</v>
      </c>
      <c r="W285" s="2" t="s">
        <v>436</v>
      </c>
      <c r="X285" t="s">
        <v>436</v>
      </c>
      <c r="Y285" t="s">
        <v>1084</v>
      </c>
      <c r="AB285" s="9" t="str">
        <f t="shared" si="8"/>
        <v>PL/B.30(1969)216</v>
      </c>
      <c r="AC285" s="9" t="str">
        <f t="shared" si="9"/>
        <v>G.Goulard.1969</v>
      </c>
      <c r="AD285" s="18" t="str">
        <f>IF(COUNTIF(EXFOR!G$69:G$87,"*"&amp;AB285&amp;"*")&gt;0,"○",IF(COUNTIF(EXFOR!J$69:J$87,"*"&amp;W285&amp;"*"&amp;V285)&gt;0,"△","×"))</f>
        <v>×</v>
      </c>
    </row>
    <row r="286" spans="1:30" ht="12.75">
      <c r="A286" s="2" t="s">
        <v>829</v>
      </c>
      <c r="B286" s="2" t="s">
        <v>668</v>
      </c>
      <c r="C286" s="2" t="s">
        <v>1796</v>
      </c>
      <c r="D286" s="2" t="s">
        <v>670</v>
      </c>
      <c r="E286" s="2" t="s">
        <v>1565</v>
      </c>
      <c r="F286" s="2" t="s">
        <v>1085</v>
      </c>
      <c r="H286" s="2" t="s">
        <v>684</v>
      </c>
      <c r="R286" t="s">
        <v>1086</v>
      </c>
      <c r="S286" s="2" t="s">
        <v>1557</v>
      </c>
      <c r="T286" s="2" t="s">
        <v>1087</v>
      </c>
      <c r="U286" s="2" t="s">
        <v>1088</v>
      </c>
      <c r="V286" s="2" t="s">
        <v>1213</v>
      </c>
      <c r="W286" s="2" t="s">
        <v>1089</v>
      </c>
      <c r="X286" t="s">
        <v>1090</v>
      </c>
      <c r="Y286" t="s">
        <v>1091</v>
      </c>
      <c r="AB286" s="9" t="str">
        <f t="shared" si="8"/>
        <v>NP/A.126(1969)562</v>
      </c>
      <c r="AC286" s="9" t="str">
        <f t="shared" si="9"/>
        <v>G.Gambarini.1969</v>
      </c>
      <c r="AD286" s="18" t="str">
        <f>IF(COUNTIF(EXFOR!G$69:G$87,"*"&amp;AB286&amp;"*")&gt;0,"○",IF(COUNTIF(EXFOR!J$69:J$87,"*"&amp;W286&amp;"*"&amp;V286)&gt;0,"△","×"))</f>
        <v>×</v>
      </c>
    </row>
    <row r="287" spans="1:30" ht="15">
      <c r="A287" s="2" t="s">
        <v>829</v>
      </c>
      <c r="B287" s="2" t="s">
        <v>668</v>
      </c>
      <c r="C287" s="2" t="s">
        <v>1796</v>
      </c>
      <c r="D287" s="2" t="s">
        <v>670</v>
      </c>
      <c r="E287" s="2" t="s">
        <v>1565</v>
      </c>
      <c r="F287" s="2" t="s">
        <v>1092</v>
      </c>
      <c r="G287" s="2" t="s">
        <v>1093</v>
      </c>
      <c r="H287" s="2" t="s">
        <v>684</v>
      </c>
      <c r="R287" t="s">
        <v>1094</v>
      </c>
      <c r="S287" s="2" t="s">
        <v>1557</v>
      </c>
      <c r="T287" s="2" t="s">
        <v>1095</v>
      </c>
      <c r="U287" s="2" t="s">
        <v>924</v>
      </c>
      <c r="V287" s="2" t="s">
        <v>1096</v>
      </c>
      <c r="W287" s="2" t="s">
        <v>1097</v>
      </c>
      <c r="X287" t="s">
        <v>1098</v>
      </c>
      <c r="Y287" t="s">
        <v>1099</v>
      </c>
      <c r="AA287" s="2" t="s">
        <v>415</v>
      </c>
      <c r="AB287" s="9" t="str">
        <f t="shared" si="8"/>
        <v>NP/A.97(1967)321</v>
      </c>
      <c r="AC287" s="9" t="str">
        <f t="shared" si="9"/>
        <v>L.Marquez.1967</v>
      </c>
      <c r="AD287" s="18" t="str">
        <f>IF(COUNTIF(EXFOR!G$69:G$87,"*"&amp;AB287&amp;"*")&gt;0,"○",IF(COUNTIF(EXFOR!J$69:J$87,"*"&amp;W287&amp;"*"&amp;V287)&gt;0,"△","×"))</f>
        <v>×</v>
      </c>
    </row>
    <row r="288" spans="28:29" ht="12">
      <c r="AB288" s="9" t="str">
        <f t="shared" si="8"/>
        <v>.</v>
      </c>
      <c r="AC288" s="9" t="str">
        <f t="shared" si="9"/>
        <v>.</v>
      </c>
    </row>
    <row r="289" spans="1:30" ht="12.75">
      <c r="A289" s="2" t="s">
        <v>1100</v>
      </c>
      <c r="B289" s="2" t="s">
        <v>668</v>
      </c>
      <c r="C289" s="2" t="s">
        <v>1796</v>
      </c>
      <c r="D289" s="2" t="s">
        <v>1565</v>
      </c>
      <c r="E289" s="2" t="s">
        <v>1745</v>
      </c>
      <c r="F289" s="2" t="s">
        <v>1101</v>
      </c>
      <c r="G289" s="2" t="s">
        <v>1794</v>
      </c>
      <c r="R289" t="s">
        <v>1102</v>
      </c>
      <c r="S289" s="2" t="s">
        <v>718</v>
      </c>
      <c r="T289" s="2" t="s">
        <v>1103</v>
      </c>
      <c r="U289" s="2" t="s">
        <v>1104</v>
      </c>
      <c r="V289" s="2" t="s">
        <v>1488</v>
      </c>
      <c r="W289" s="2" t="s">
        <v>1105</v>
      </c>
      <c r="X289" t="s">
        <v>1106</v>
      </c>
      <c r="Y289" s="7" t="s">
        <v>1107</v>
      </c>
      <c r="AB289" s="9" t="str">
        <f t="shared" si="8"/>
        <v>NIM/A.364(1995)317</v>
      </c>
      <c r="AC289" s="9" t="str">
        <f t="shared" si="9"/>
        <v>R.K.Heaton.1995</v>
      </c>
      <c r="AD289" s="18" t="str">
        <f>IF(COUNTIF(EXFOR!G$89:G$92,"*"&amp;AB289&amp;"*")&gt;0,"○",IF(COUNTIF(EXFOR!J$89:J$92,"*"&amp;W289&amp;"*"&amp;V289)&gt;0,"△","×"))</f>
        <v>×</v>
      </c>
    </row>
    <row r="290" spans="1:30" ht="15">
      <c r="A290" s="2" t="s">
        <v>1100</v>
      </c>
      <c r="B290" s="2" t="s">
        <v>668</v>
      </c>
      <c r="C290" s="2" t="s">
        <v>1796</v>
      </c>
      <c r="D290" s="2" t="s">
        <v>1565</v>
      </c>
      <c r="E290" s="2" t="s">
        <v>1745</v>
      </c>
      <c r="F290" s="2" t="s">
        <v>1108</v>
      </c>
      <c r="G290" s="2" t="s">
        <v>1109</v>
      </c>
      <c r="H290" s="2" t="s">
        <v>684</v>
      </c>
      <c r="R290" t="s">
        <v>1110</v>
      </c>
      <c r="S290" s="2" t="s">
        <v>688</v>
      </c>
      <c r="T290" s="2" t="s">
        <v>697</v>
      </c>
      <c r="U290" s="2" t="s">
        <v>1111</v>
      </c>
      <c r="V290" s="2" t="s">
        <v>925</v>
      </c>
      <c r="W290" s="2" t="s">
        <v>1112</v>
      </c>
      <c r="X290" t="s">
        <v>1113</v>
      </c>
      <c r="Y290" s="4" t="s">
        <v>1114</v>
      </c>
      <c r="Z290" s="2" t="s">
        <v>1115</v>
      </c>
      <c r="AB290" s="9" t="str">
        <f t="shared" si="8"/>
        <v>PR/C.43(1991)883</v>
      </c>
      <c r="AC290" s="9" t="str">
        <f t="shared" si="9"/>
        <v>T.R.Wang.1991</v>
      </c>
      <c r="AD290" s="18" t="str">
        <f>IF(COUNTIF(EXFOR!G$89:G$92,"*"&amp;AB290&amp;"*")&gt;0,"○",IF(COUNTIF(EXFOR!J$89:J$92,"*"&amp;W290&amp;"*"&amp;V290)&gt;0,"△","×"))</f>
        <v>○</v>
      </c>
    </row>
    <row r="291" spans="1:30" ht="15">
      <c r="A291" s="2" t="s">
        <v>1100</v>
      </c>
      <c r="B291" s="2" t="s">
        <v>668</v>
      </c>
      <c r="C291" s="2" t="s">
        <v>1796</v>
      </c>
      <c r="D291" s="2" t="s">
        <v>1565</v>
      </c>
      <c r="E291" s="2" t="s">
        <v>1745</v>
      </c>
      <c r="F291" s="2" t="s">
        <v>1108</v>
      </c>
      <c r="G291" s="2" t="s">
        <v>1109</v>
      </c>
      <c r="H291" s="2" t="s">
        <v>684</v>
      </c>
      <c r="R291" t="s">
        <v>1110</v>
      </c>
      <c r="S291" s="2" t="s">
        <v>688</v>
      </c>
      <c r="T291" s="2" t="s">
        <v>999</v>
      </c>
      <c r="U291" s="2" t="s">
        <v>1116</v>
      </c>
      <c r="V291" s="2" t="s">
        <v>925</v>
      </c>
      <c r="W291" s="2" t="s">
        <v>1112</v>
      </c>
      <c r="X291" t="s">
        <v>1113</v>
      </c>
      <c r="Y291" s="4" t="s">
        <v>1114</v>
      </c>
      <c r="AA291" s="2" t="s">
        <v>1117</v>
      </c>
      <c r="AB291" s="9" t="str">
        <f t="shared" si="8"/>
        <v>PR/C.44(1991)1226</v>
      </c>
      <c r="AC291" s="9" t="str">
        <f t="shared" si="9"/>
        <v>T.R.Wang.1991</v>
      </c>
      <c r="AD291" s="18" t="str">
        <f>IF(COUNTIF(EXFOR!G$89:G$92,"*"&amp;AB291&amp;"*")&gt;0,"○",IF(COUNTIF(EXFOR!J$89:J$92,"*"&amp;W291&amp;"*"&amp;V291)&gt;0,"△","×"))</f>
        <v>△</v>
      </c>
    </row>
    <row r="292" spans="1:30" ht="15">
      <c r="A292" s="2" t="s">
        <v>1100</v>
      </c>
      <c r="B292" s="2" t="s">
        <v>668</v>
      </c>
      <c r="C292" s="2" t="s">
        <v>1796</v>
      </c>
      <c r="D292" s="2" t="s">
        <v>1565</v>
      </c>
      <c r="E292" s="2" t="s">
        <v>1745</v>
      </c>
      <c r="F292" s="2" t="s">
        <v>1118</v>
      </c>
      <c r="G292" s="2" t="s">
        <v>953</v>
      </c>
      <c r="H292" s="2" t="s">
        <v>684</v>
      </c>
      <c r="R292" t="s">
        <v>1119</v>
      </c>
      <c r="S292" s="2" t="s">
        <v>1513</v>
      </c>
      <c r="T292" s="2" t="s">
        <v>1120</v>
      </c>
      <c r="U292" s="2" t="s">
        <v>1121</v>
      </c>
      <c r="V292" s="2" t="s">
        <v>941</v>
      </c>
      <c r="W292" s="2" t="s">
        <v>1112</v>
      </c>
      <c r="X292" t="s">
        <v>1113</v>
      </c>
      <c r="Y292" t="s">
        <v>1122</v>
      </c>
      <c r="AB292" s="9" t="str">
        <f t="shared" si="8"/>
        <v>BAP.33(1988)1563, AD2</v>
      </c>
      <c r="AC292" s="9" t="str">
        <f t="shared" si="9"/>
        <v>T.R.Wang.1988</v>
      </c>
      <c r="AD292" s="18" t="str">
        <f>IF(COUNTIF(EXFOR!G$89:G$92,"*"&amp;AB292&amp;"*")&gt;0,"○",IF(COUNTIF(EXFOR!J$89:J$92,"*"&amp;W292&amp;"*"&amp;V292)&gt;0,"△","×"))</f>
        <v>×</v>
      </c>
    </row>
    <row r="293" spans="1:30" ht="15">
      <c r="A293" s="2" t="s">
        <v>1100</v>
      </c>
      <c r="B293" s="2" t="s">
        <v>668</v>
      </c>
      <c r="C293" s="2" t="s">
        <v>1796</v>
      </c>
      <c r="D293" s="2" t="s">
        <v>1565</v>
      </c>
      <c r="E293" s="2" t="s">
        <v>1745</v>
      </c>
      <c r="F293" s="2" t="s">
        <v>1123</v>
      </c>
      <c r="H293" s="2" t="s">
        <v>684</v>
      </c>
      <c r="R293" t="s">
        <v>1124</v>
      </c>
      <c r="S293" s="2" t="s">
        <v>688</v>
      </c>
      <c r="T293" s="2" t="s">
        <v>1803</v>
      </c>
      <c r="U293" s="2" t="s">
        <v>1125</v>
      </c>
      <c r="V293" s="2" t="s">
        <v>941</v>
      </c>
      <c r="W293" s="2" t="s">
        <v>1126</v>
      </c>
      <c r="X293" t="s">
        <v>1127</v>
      </c>
      <c r="Y293" t="s">
        <v>1128</v>
      </c>
      <c r="Z293" s="2" t="s">
        <v>1129</v>
      </c>
      <c r="AB293" s="9" t="str">
        <f t="shared" si="8"/>
        <v>PR/C.38(1988)529</v>
      </c>
      <c r="AC293" s="9" t="str">
        <f t="shared" si="9"/>
        <v>K.E.Luther.1988</v>
      </c>
      <c r="AD293" s="18" t="str">
        <f>IF(COUNTIF(EXFOR!G$89:G$92,"*"&amp;AB293&amp;"*")&gt;0,"○",IF(COUNTIF(EXFOR!J$89:J$92,"*"&amp;W293&amp;"*"&amp;V293)&gt;0,"△","×"))</f>
        <v>×</v>
      </c>
    </row>
    <row r="294" spans="1:30" ht="15">
      <c r="A294" s="2" t="s">
        <v>1100</v>
      </c>
      <c r="B294" s="2" t="s">
        <v>668</v>
      </c>
      <c r="C294" s="2" t="s">
        <v>1796</v>
      </c>
      <c r="D294" s="2" t="s">
        <v>1565</v>
      </c>
      <c r="E294" s="2" t="s">
        <v>1745</v>
      </c>
      <c r="F294" s="2" t="s">
        <v>1130</v>
      </c>
      <c r="H294" s="2" t="s">
        <v>684</v>
      </c>
      <c r="R294" t="s">
        <v>1131</v>
      </c>
      <c r="S294" s="2" t="s">
        <v>1513</v>
      </c>
      <c r="T294" s="2" t="s">
        <v>629</v>
      </c>
      <c r="U294" s="2" t="s">
        <v>1132</v>
      </c>
      <c r="V294" s="2" t="s">
        <v>1498</v>
      </c>
      <c r="W294" s="2" t="s">
        <v>1126</v>
      </c>
      <c r="X294" t="s">
        <v>1127</v>
      </c>
      <c r="Y294" t="s">
        <v>1133</v>
      </c>
      <c r="AB294" s="9" t="str">
        <f t="shared" si="8"/>
        <v>BAP.32(1987)1578, EC5</v>
      </c>
      <c r="AC294" s="9" t="str">
        <f t="shared" si="9"/>
        <v>K.E.Luther.1987</v>
      </c>
      <c r="AD294" s="18" t="str">
        <f>IF(COUNTIF(EXFOR!G$89:G$92,"*"&amp;AB294&amp;"*")&gt;0,"○",IF(COUNTIF(EXFOR!J$89:J$92,"*"&amp;W294&amp;"*"&amp;V294)&gt;0,"△","×"))</f>
        <v>×</v>
      </c>
    </row>
    <row r="295" spans="1:30" ht="15">
      <c r="A295" s="2" t="s">
        <v>1100</v>
      </c>
      <c r="B295" s="2" t="s">
        <v>668</v>
      </c>
      <c r="C295" s="2" t="s">
        <v>1796</v>
      </c>
      <c r="D295" s="2" t="s">
        <v>1565</v>
      </c>
      <c r="E295" s="2" t="s">
        <v>1745</v>
      </c>
      <c r="F295" s="2" t="s">
        <v>1356</v>
      </c>
      <c r="G295" s="2" t="s">
        <v>1134</v>
      </c>
      <c r="L295" s="2" t="s">
        <v>686</v>
      </c>
      <c r="R295" t="s">
        <v>1135</v>
      </c>
      <c r="S295" s="2" t="s">
        <v>1557</v>
      </c>
      <c r="T295" s="2" t="s">
        <v>1136</v>
      </c>
      <c r="U295" s="2" t="s">
        <v>305</v>
      </c>
      <c r="V295" s="2" t="s">
        <v>1516</v>
      </c>
      <c r="W295" s="2" t="s">
        <v>1137</v>
      </c>
      <c r="X295" t="s">
        <v>1138</v>
      </c>
      <c r="Y295" t="s">
        <v>1139</v>
      </c>
      <c r="AB295" s="9" t="str">
        <f t="shared" si="8"/>
        <v>NP/A.390(1982)189</v>
      </c>
      <c r="AC295" s="9" t="str">
        <f t="shared" si="9"/>
        <v>R.K.Bhalla.1982</v>
      </c>
      <c r="AD295" s="18" t="str">
        <f>IF(COUNTIF(EXFOR!G$89:G$92,"*"&amp;AB295&amp;"*")&gt;0,"○",IF(COUNTIF(EXFOR!J$89:J$92,"*"&amp;W295&amp;"*"&amp;V295)&gt;0,"△","×"))</f>
        <v>×</v>
      </c>
    </row>
    <row r="296" spans="1:30" ht="12.75">
      <c r="A296" s="2" t="s">
        <v>1100</v>
      </c>
      <c r="B296" s="2" t="s">
        <v>668</v>
      </c>
      <c r="C296" s="2" t="s">
        <v>1796</v>
      </c>
      <c r="D296" s="2" t="s">
        <v>1565</v>
      </c>
      <c r="E296" s="2" t="s">
        <v>1745</v>
      </c>
      <c r="F296" s="2" t="s">
        <v>1746</v>
      </c>
      <c r="G296" s="2" t="s">
        <v>1771</v>
      </c>
      <c r="H296" s="2" t="s">
        <v>684</v>
      </c>
      <c r="R296" t="s">
        <v>1772</v>
      </c>
      <c r="S296" s="2" t="s">
        <v>1773</v>
      </c>
      <c r="T296" s="2" t="s">
        <v>1774</v>
      </c>
      <c r="U296" s="2" t="s">
        <v>1775</v>
      </c>
      <c r="V296" s="2" t="s">
        <v>1538</v>
      </c>
      <c r="W296" s="2" t="s">
        <v>1776</v>
      </c>
      <c r="X296" t="s">
        <v>1777</v>
      </c>
      <c r="Y296" t="s">
        <v>1778</v>
      </c>
      <c r="AB296" s="9" t="str">
        <f t="shared" si="8"/>
        <v>NSE.71(1979)18</v>
      </c>
      <c r="AC296" s="9" t="str">
        <f t="shared" si="9"/>
        <v>J.K.Bair.1979</v>
      </c>
      <c r="AD296" s="18" t="str">
        <f>IF(COUNTIF(EXFOR!G$89:G$92,"*"&amp;AB296&amp;"*")&gt;0,"○",IF(COUNTIF(EXFOR!J$89:J$92,"*"&amp;W296&amp;"*"&amp;V296)&gt;0,"△","×"))</f>
        <v>×</v>
      </c>
    </row>
    <row r="297" spans="1:30" ht="15">
      <c r="A297" s="2" t="s">
        <v>1100</v>
      </c>
      <c r="B297" s="2" t="s">
        <v>668</v>
      </c>
      <c r="C297" s="2" t="s">
        <v>1796</v>
      </c>
      <c r="D297" s="2" t="s">
        <v>1565</v>
      </c>
      <c r="E297" s="2" t="s">
        <v>1745</v>
      </c>
      <c r="F297" s="2" t="s">
        <v>1511</v>
      </c>
      <c r="G297" s="2" t="s">
        <v>1356</v>
      </c>
      <c r="H297" s="2" t="s">
        <v>684</v>
      </c>
      <c r="R297" t="s">
        <v>1140</v>
      </c>
      <c r="S297" s="2" t="s">
        <v>1557</v>
      </c>
      <c r="T297" s="2" t="s">
        <v>405</v>
      </c>
      <c r="U297" s="2" t="s">
        <v>1141</v>
      </c>
      <c r="V297" s="2" t="s">
        <v>1545</v>
      </c>
      <c r="W297" s="2" t="s">
        <v>1142</v>
      </c>
      <c r="X297" t="s">
        <v>1143</v>
      </c>
      <c r="Y297" t="s">
        <v>1144</v>
      </c>
      <c r="AB297" s="9" t="str">
        <f t="shared" si="8"/>
        <v>NP/A.246(1975)93</v>
      </c>
      <c r="AC297" s="9" t="str">
        <f t="shared" si="9"/>
        <v>L.van der Zwan.1975</v>
      </c>
      <c r="AD297" s="18" t="str">
        <f>IF(COUNTIF(EXFOR!G$89:G$92,"*"&amp;AB297&amp;"*")&gt;0,"○",IF(COUNTIF(EXFOR!J$89:J$92,"*"&amp;W297&amp;"*"&amp;V297)&gt;0,"△","×"))</f>
        <v>×</v>
      </c>
    </row>
    <row r="298" spans="1:30" ht="12.75">
      <c r="A298" s="2" t="s">
        <v>1100</v>
      </c>
      <c r="B298" s="2" t="s">
        <v>668</v>
      </c>
      <c r="C298" s="2" t="s">
        <v>1796</v>
      </c>
      <c r="D298" s="2" t="s">
        <v>1565</v>
      </c>
      <c r="E298" s="2" t="s">
        <v>1745</v>
      </c>
      <c r="F298" s="2" t="s">
        <v>1800</v>
      </c>
      <c r="G298" s="2" t="s">
        <v>1025</v>
      </c>
      <c r="H298" s="2" t="s">
        <v>686</v>
      </c>
      <c r="R298" t="s">
        <v>1801</v>
      </c>
      <c r="S298" s="2" t="s">
        <v>1802</v>
      </c>
      <c r="T298" s="2" t="s">
        <v>1803</v>
      </c>
      <c r="U298" s="2" t="s">
        <v>1804</v>
      </c>
      <c r="V298" s="2" t="s">
        <v>1545</v>
      </c>
      <c r="W298" s="2" t="s">
        <v>1805</v>
      </c>
      <c r="X298" t="s">
        <v>1806</v>
      </c>
      <c r="Y298" t="s">
        <v>1807</v>
      </c>
      <c r="AB298" s="9" t="str">
        <f t="shared" si="8"/>
        <v>AE.38(1975)45</v>
      </c>
      <c r="AC298" s="9" t="str">
        <f t="shared" si="9"/>
        <v>E.M.Burymov.1975</v>
      </c>
      <c r="AD298" s="18" t="str">
        <f>IF(COUNTIF(EXFOR!G$89:G$92,"*"&amp;AB298&amp;"*")&gt;0,"○",IF(COUNTIF(EXFOR!J$89:J$92,"*"&amp;W298&amp;"*"&amp;V298)&gt;0,"△","×"))</f>
        <v>×</v>
      </c>
    </row>
    <row r="299" spans="1:30" ht="12.75">
      <c r="A299" s="2" t="s">
        <v>1100</v>
      </c>
      <c r="B299" s="2" t="s">
        <v>668</v>
      </c>
      <c r="C299" s="2" t="s">
        <v>1796</v>
      </c>
      <c r="D299" s="2" t="s">
        <v>1565</v>
      </c>
      <c r="E299" s="2" t="s">
        <v>1745</v>
      </c>
      <c r="F299" s="2" t="s">
        <v>1800</v>
      </c>
      <c r="G299" s="2" t="s">
        <v>1025</v>
      </c>
      <c r="H299" s="2" t="s">
        <v>686</v>
      </c>
      <c r="R299" t="s">
        <v>1801</v>
      </c>
      <c r="S299" s="2" t="s">
        <v>1809</v>
      </c>
      <c r="T299" s="2" t="s">
        <v>1803</v>
      </c>
      <c r="U299" s="2" t="s">
        <v>1810</v>
      </c>
      <c r="V299" s="2" t="s">
        <v>1545</v>
      </c>
      <c r="W299" s="2" t="s">
        <v>1805</v>
      </c>
      <c r="X299" t="s">
        <v>1806</v>
      </c>
      <c r="Y299" t="s">
        <v>1807</v>
      </c>
      <c r="AB299" s="9" t="str">
        <f t="shared" si="8"/>
        <v>SJA.38(1975)52</v>
      </c>
      <c r="AC299" s="9" t="str">
        <f t="shared" si="9"/>
        <v>E.M.Burymov.1975</v>
      </c>
      <c r="AD299" s="18" t="str">
        <f>IF(COUNTIF(EXFOR!G$89:G$92,"*"&amp;AB299&amp;"*")&gt;0,"○",IF(COUNTIF(EXFOR!J$89:J$92,"*"&amp;W299&amp;"*"&amp;V299)&gt;0,"△","×"))</f>
        <v>×</v>
      </c>
    </row>
    <row r="300" spans="1:30" ht="15">
      <c r="A300" s="2" t="s">
        <v>1100</v>
      </c>
      <c r="B300" s="2" t="s">
        <v>668</v>
      </c>
      <c r="C300" s="2" t="s">
        <v>1796</v>
      </c>
      <c r="D300" s="2" t="s">
        <v>1565</v>
      </c>
      <c r="E300" s="2" t="s">
        <v>1745</v>
      </c>
      <c r="F300" s="2" t="s">
        <v>311</v>
      </c>
      <c r="G300" s="2" t="s">
        <v>749</v>
      </c>
      <c r="H300" s="2" t="s">
        <v>1779</v>
      </c>
      <c r="R300" t="s">
        <v>1145</v>
      </c>
      <c r="S300" s="2" t="s">
        <v>1146</v>
      </c>
      <c r="T300" s="2" t="s">
        <v>1803</v>
      </c>
      <c r="U300" s="2" t="s">
        <v>1766</v>
      </c>
      <c r="V300" s="2" t="s">
        <v>1819</v>
      </c>
      <c r="W300" s="2" t="s">
        <v>1147</v>
      </c>
      <c r="X300" t="s">
        <v>1148</v>
      </c>
      <c r="Y300" t="s">
        <v>1149</v>
      </c>
      <c r="AB300" s="9" t="str">
        <f t="shared" si="8"/>
        <v>APA.38(1973)41</v>
      </c>
      <c r="AC300" s="9" t="str">
        <f t="shared" si="9"/>
        <v>A.Ciocanel.1973</v>
      </c>
      <c r="AD300" s="18" t="str">
        <f>IF(COUNTIF(EXFOR!G$89:G$92,"*"&amp;AB300&amp;"*")&gt;0,"○",IF(COUNTIF(EXFOR!J$89:J$92,"*"&amp;W300&amp;"*"&amp;V300)&gt;0,"△","×"))</f>
        <v>×</v>
      </c>
    </row>
    <row r="301" spans="1:30" ht="15">
      <c r="A301" s="2" t="s">
        <v>1100</v>
      </c>
      <c r="B301" s="2" t="s">
        <v>668</v>
      </c>
      <c r="C301" s="2" t="s">
        <v>1796</v>
      </c>
      <c r="D301" s="2" t="s">
        <v>1565</v>
      </c>
      <c r="E301" s="2" t="s">
        <v>1745</v>
      </c>
      <c r="F301" s="2" t="s">
        <v>311</v>
      </c>
      <c r="G301" s="2" t="s">
        <v>749</v>
      </c>
      <c r="H301" s="2" t="s">
        <v>684</v>
      </c>
      <c r="R301" t="s">
        <v>1150</v>
      </c>
      <c r="S301" s="2" t="s">
        <v>1788</v>
      </c>
      <c r="T301" s="2" t="s">
        <v>1649</v>
      </c>
      <c r="U301" s="2" t="s">
        <v>833</v>
      </c>
      <c r="V301" s="2" t="s">
        <v>164</v>
      </c>
      <c r="W301" s="2" t="s">
        <v>1147</v>
      </c>
      <c r="X301" t="s">
        <v>1151</v>
      </c>
      <c r="Y301" t="s">
        <v>1152</v>
      </c>
      <c r="AB301" s="9" t="str">
        <f t="shared" si="8"/>
        <v>RRP.17(1972)107</v>
      </c>
      <c r="AC301" s="9" t="str">
        <f t="shared" si="9"/>
        <v>A.Ciocanel.1972</v>
      </c>
      <c r="AD301" s="18" t="str">
        <f>IF(COUNTIF(EXFOR!G$89:G$92,"*"&amp;AB301&amp;"*")&gt;0,"○",IF(COUNTIF(EXFOR!J$89:J$92,"*"&amp;W301&amp;"*"&amp;V301)&gt;0,"△","×"))</f>
        <v>×</v>
      </c>
    </row>
    <row r="302" spans="1:30" ht="15">
      <c r="A302" s="2" t="s">
        <v>1100</v>
      </c>
      <c r="B302" s="2" t="s">
        <v>668</v>
      </c>
      <c r="C302" s="2" t="s">
        <v>1796</v>
      </c>
      <c r="D302" s="2" t="s">
        <v>1565</v>
      </c>
      <c r="E302" s="2" t="s">
        <v>1745</v>
      </c>
      <c r="F302" s="2" t="s">
        <v>1153</v>
      </c>
      <c r="G302" s="2" t="s">
        <v>357</v>
      </c>
      <c r="R302" t="s">
        <v>1154</v>
      </c>
      <c r="S302" s="2" t="s">
        <v>1788</v>
      </c>
      <c r="T302" s="2" t="s">
        <v>865</v>
      </c>
      <c r="U302" s="2" t="s">
        <v>1155</v>
      </c>
      <c r="V302" s="2" t="s">
        <v>1560</v>
      </c>
      <c r="W302" s="2" t="s">
        <v>1156</v>
      </c>
      <c r="X302" t="s">
        <v>1157</v>
      </c>
      <c r="Y302" t="s">
        <v>1158</v>
      </c>
      <c r="AB302" s="9" t="str">
        <f t="shared" si="8"/>
        <v>RRP.15(1970)1053</v>
      </c>
      <c r="AC302" s="9" t="str">
        <f t="shared" si="9"/>
        <v>M.Molea.1970</v>
      </c>
      <c r="AD302" s="18" t="str">
        <f>IF(COUNTIF(EXFOR!G$89:G$92,"*"&amp;AB302&amp;"*")&gt;0,"○",IF(COUNTIF(EXFOR!J$89:J$92,"*"&amp;W302&amp;"*"&amp;V302)&gt;0,"△","×"))</f>
        <v>×</v>
      </c>
    </row>
    <row r="303" spans="1:30" ht="15">
      <c r="A303" s="2" t="s">
        <v>1100</v>
      </c>
      <c r="B303" s="2" t="s">
        <v>668</v>
      </c>
      <c r="C303" s="2" t="s">
        <v>1796</v>
      </c>
      <c r="D303" s="2" t="s">
        <v>1565</v>
      </c>
      <c r="E303" s="2" t="s">
        <v>1745</v>
      </c>
      <c r="F303" s="2" t="s">
        <v>929</v>
      </c>
      <c r="G303" s="2" t="s">
        <v>357</v>
      </c>
      <c r="H303" s="2" t="s">
        <v>684</v>
      </c>
      <c r="R303" t="s">
        <v>1604</v>
      </c>
      <c r="S303" s="2" t="s">
        <v>1788</v>
      </c>
      <c r="T303" s="2" t="s">
        <v>865</v>
      </c>
      <c r="U303" s="2" t="s">
        <v>1245</v>
      </c>
      <c r="V303" s="2" t="s">
        <v>1560</v>
      </c>
      <c r="W303" s="2" t="s">
        <v>1147</v>
      </c>
      <c r="X303" t="s">
        <v>1605</v>
      </c>
      <c r="Y303" t="s">
        <v>1606</v>
      </c>
      <c r="AB303" s="9" t="str">
        <f t="shared" si="8"/>
        <v>RRP.15(1970)563</v>
      </c>
      <c r="AC303" s="9" t="str">
        <f t="shared" si="9"/>
        <v>A.Ciocanel.1970</v>
      </c>
      <c r="AD303" s="18" t="str">
        <f>IF(COUNTIF(EXFOR!G$89:G$92,"*"&amp;AB303&amp;"*")&gt;0,"○",IF(COUNTIF(EXFOR!J$89:J$92,"*"&amp;W303&amp;"*"&amp;V303)&gt;0,"△","×"))</f>
        <v>×</v>
      </c>
    </row>
    <row r="304" spans="1:30" ht="15">
      <c r="A304" s="2" t="s">
        <v>1100</v>
      </c>
      <c r="B304" s="2" t="s">
        <v>668</v>
      </c>
      <c r="C304" s="2" t="s">
        <v>1796</v>
      </c>
      <c r="D304" s="2" t="s">
        <v>1565</v>
      </c>
      <c r="E304" s="2" t="s">
        <v>1745</v>
      </c>
      <c r="G304" s="2" t="s">
        <v>984</v>
      </c>
      <c r="H304" s="2" t="s">
        <v>684</v>
      </c>
      <c r="R304" t="s">
        <v>1607</v>
      </c>
      <c r="S304" s="2" t="s">
        <v>1738</v>
      </c>
      <c r="T304" s="2" t="s">
        <v>138</v>
      </c>
      <c r="U304" s="2" t="s">
        <v>1227</v>
      </c>
      <c r="V304" s="2" t="s">
        <v>1608</v>
      </c>
      <c r="W304" s="2" t="s">
        <v>1609</v>
      </c>
      <c r="X304" t="s">
        <v>1610</v>
      </c>
      <c r="Y304" t="s">
        <v>1611</v>
      </c>
      <c r="AB304" s="9" t="str">
        <f t="shared" si="8"/>
        <v>NP.78(1966)613</v>
      </c>
      <c r="AC304" s="9" t="str">
        <f t="shared" si="9"/>
        <v>G.S.Mani.1966</v>
      </c>
      <c r="AD304" s="18" t="str">
        <f>IF(COUNTIF(EXFOR!G$89:G$92,"*"&amp;AB304&amp;"*")&gt;0,"○",IF(COUNTIF(EXFOR!J$89:J$92,"*"&amp;W304&amp;"*"&amp;V304)&gt;0,"△","×"))</f>
        <v>×</v>
      </c>
    </row>
    <row r="305" spans="1:30" ht="15">
      <c r="A305" s="2" t="s">
        <v>1100</v>
      </c>
      <c r="B305" s="2" t="s">
        <v>668</v>
      </c>
      <c r="C305" s="2" t="s">
        <v>1796</v>
      </c>
      <c r="D305" s="2" t="s">
        <v>1565</v>
      </c>
      <c r="E305" s="2" t="s">
        <v>1745</v>
      </c>
      <c r="G305" s="2" t="s">
        <v>984</v>
      </c>
      <c r="H305" s="2" t="s">
        <v>684</v>
      </c>
      <c r="R305" t="s">
        <v>1607</v>
      </c>
      <c r="S305" s="2" t="s">
        <v>1557</v>
      </c>
      <c r="T305" s="2" t="s">
        <v>1724</v>
      </c>
      <c r="U305" s="2" t="s">
        <v>1612</v>
      </c>
      <c r="V305" s="2" t="s">
        <v>172</v>
      </c>
      <c r="W305" s="2" t="s">
        <v>1609</v>
      </c>
      <c r="X305" t="s">
        <v>1610</v>
      </c>
      <c r="Y305" t="s">
        <v>1611</v>
      </c>
      <c r="AA305" s="2" t="s">
        <v>1117</v>
      </c>
      <c r="AB305" s="9" t="str">
        <f t="shared" si="8"/>
        <v>NP/A.119(1968)691</v>
      </c>
      <c r="AC305" s="9" t="str">
        <f t="shared" si="9"/>
        <v>G.S.Mani.1968</v>
      </c>
      <c r="AD305" s="18" t="str">
        <f>IF(COUNTIF(EXFOR!G$89:G$92,"*"&amp;AB305&amp;"*")&gt;0,"○",IF(COUNTIF(EXFOR!J$89:J$92,"*"&amp;W305&amp;"*"&amp;V305)&gt;0,"△","×"))</f>
        <v>×</v>
      </c>
    </row>
    <row r="306" spans="28:29" ht="12">
      <c r="AB306" s="9" t="str">
        <f t="shared" si="8"/>
        <v>.</v>
      </c>
      <c r="AC306" s="9" t="str">
        <f t="shared" si="9"/>
        <v>.</v>
      </c>
    </row>
    <row r="307" spans="1:30" ht="15.75">
      <c r="A307" s="2" t="s">
        <v>1613</v>
      </c>
      <c r="B307" s="2" t="s">
        <v>668</v>
      </c>
      <c r="C307" s="2" t="s">
        <v>1796</v>
      </c>
      <c r="D307" s="2" t="s">
        <v>1565</v>
      </c>
      <c r="E307" s="2" t="s">
        <v>670</v>
      </c>
      <c r="F307" s="2" t="s">
        <v>1614</v>
      </c>
      <c r="H307" s="2" t="s">
        <v>684</v>
      </c>
      <c r="R307" t="s">
        <v>1615</v>
      </c>
      <c r="S307" s="2" t="s">
        <v>748</v>
      </c>
      <c r="T307" s="2" t="s">
        <v>1529</v>
      </c>
      <c r="U307" s="2" t="s">
        <v>1616</v>
      </c>
      <c r="V307" s="2" t="s">
        <v>721</v>
      </c>
      <c r="W307" s="2" t="s">
        <v>1617</v>
      </c>
      <c r="X307" t="s">
        <v>1618</v>
      </c>
      <c r="Y307" t="s">
        <v>1619</v>
      </c>
      <c r="AB307" s="9" t="str">
        <f t="shared" si="8"/>
        <v>BAS.62(1998)1775</v>
      </c>
      <c r="AC307" s="9" t="str">
        <f t="shared" si="9"/>
        <v>V.M.Lebedev.1998</v>
      </c>
      <c r="AD307" s="18" t="str">
        <f>IF(COUNTIF(EXFOR!G$94:G$101,"*"&amp;AB307&amp;"*")&gt;0,"○",IF(COUNTIF(EXFOR!J$94:J$101,"*"&amp;W307&amp;"*"&amp;V307)&gt;0,"△","×"))</f>
        <v>×</v>
      </c>
    </row>
    <row r="308" spans="1:30" ht="15">
      <c r="A308" s="2" t="s">
        <v>1613</v>
      </c>
      <c r="B308" s="2" t="s">
        <v>668</v>
      </c>
      <c r="C308" s="2" t="s">
        <v>1796</v>
      </c>
      <c r="D308" s="2" t="s">
        <v>1565</v>
      </c>
      <c r="E308" s="2" t="s">
        <v>670</v>
      </c>
      <c r="F308" s="2" t="s">
        <v>1746</v>
      </c>
      <c r="G308" s="2" t="s">
        <v>59</v>
      </c>
      <c r="H308" s="2" t="s">
        <v>684</v>
      </c>
      <c r="R308" t="s">
        <v>1620</v>
      </c>
      <c r="S308" s="2" t="s">
        <v>1486</v>
      </c>
      <c r="T308" s="2" t="s">
        <v>1851</v>
      </c>
      <c r="U308" s="2" t="s">
        <v>1621</v>
      </c>
      <c r="V308" s="2" t="s">
        <v>1585</v>
      </c>
      <c r="W308" s="2" t="s">
        <v>1622</v>
      </c>
      <c r="X308" t="s">
        <v>1623</v>
      </c>
      <c r="Y308" t="s">
        <v>1624</v>
      </c>
      <c r="AB308" s="9" t="str">
        <f t="shared" si="8"/>
        <v>ARI.48(1997)873</v>
      </c>
      <c r="AC308" s="9" t="str">
        <f t="shared" si="9"/>
        <v>R.Bonetti.1997</v>
      </c>
      <c r="AD308" s="18" t="str">
        <f>IF(COUNTIF(EXFOR!G$94:G$101,"*"&amp;AB308&amp;"*")&gt;0,"○",IF(COUNTIF(EXFOR!J$94:J$101,"*"&amp;W308&amp;"*"&amp;V308)&gt;0,"△","×"))</f>
        <v>○</v>
      </c>
    </row>
    <row r="309" spans="1:30" ht="12.75">
      <c r="A309" s="2" t="s">
        <v>1613</v>
      </c>
      <c r="B309" s="2" t="s">
        <v>668</v>
      </c>
      <c r="C309" s="2" t="s">
        <v>1796</v>
      </c>
      <c r="D309" s="2" t="s">
        <v>1565</v>
      </c>
      <c r="E309" s="2" t="s">
        <v>670</v>
      </c>
      <c r="F309" s="2" t="s">
        <v>1763</v>
      </c>
      <c r="G309" s="2" t="s">
        <v>937</v>
      </c>
      <c r="H309" s="2" t="s">
        <v>684</v>
      </c>
      <c r="R309" t="s">
        <v>725</v>
      </c>
      <c r="S309" s="2" t="s">
        <v>1495</v>
      </c>
      <c r="T309" s="2" t="s">
        <v>726</v>
      </c>
      <c r="U309" s="2" t="s">
        <v>727</v>
      </c>
      <c r="V309" s="2" t="s">
        <v>1481</v>
      </c>
      <c r="W309" s="2" t="s">
        <v>728</v>
      </c>
      <c r="X309" t="s">
        <v>729</v>
      </c>
      <c r="Y309" t="s">
        <v>730</v>
      </c>
      <c r="AB309" s="9" t="str">
        <f t="shared" si="8"/>
        <v>NIM/B.118(1996)224</v>
      </c>
      <c r="AC309" s="9" t="str">
        <f t="shared" si="9"/>
        <v>G.Giorginis.1996</v>
      </c>
      <c r="AD309" s="18" t="str">
        <f>IF(COUNTIF(EXFOR!G$94:G$101,"*"&amp;AB309&amp;"*")&gt;0,"○",IF(COUNTIF(EXFOR!J$94:J$101,"*"&amp;W309&amp;"*"&amp;V309)&gt;0,"△","×"))</f>
        <v>×</v>
      </c>
    </row>
    <row r="310" spans="1:30" ht="12.75">
      <c r="A310" s="2" t="s">
        <v>1613</v>
      </c>
      <c r="B310" s="2" t="s">
        <v>668</v>
      </c>
      <c r="C310" s="2" t="s">
        <v>1796</v>
      </c>
      <c r="D310" s="2" t="s">
        <v>1565</v>
      </c>
      <c r="E310" s="2" t="s">
        <v>670</v>
      </c>
      <c r="F310" s="2" t="s">
        <v>1763</v>
      </c>
      <c r="G310" s="2" t="s">
        <v>937</v>
      </c>
      <c r="H310" s="2" t="s">
        <v>684</v>
      </c>
      <c r="R310" t="s">
        <v>731</v>
      </c>
      <c r="S310" s="2" t="s">
        <v>1495</v>
      </c>
      <c r="T310" s="2" t="s">
        <v>957</v>
      </c>
      <c r="U310" s="2" t="s">
        <v>1600</v>
      </c>
      <c r="V310" s="2" t="s">
        <v>1656</v>
      </c>
      <c r="W310" s="2" t="s">
        <v>728</v>
      </c>
      <c r="X310" t="s">
        <v>732</v>
      </c>
      <c r="Y310" t="s">
        <v>733</v>
      </c>
      <c r="AB310" s="9" t="str">
        <f t="shared" si="8"/>
        <v>NIM/B.89(1994)100</v>
      </c>
      <c r="AC310" s="9" t="str">
        <f t="shared" si="9"/>
        <v>G.Giorginis.1994</v>
      </c>
      <c r="AD310" s="18" t="str">
        <f>IF(COUNTIF(EXFOR!G$94:G$101,"*"&amp;AB310&amp;"*")&gt;0,"○",IF(COUNTIF(EXFOR!J$94:J$101,"*"&amp;W310&amp;"*"&amp;V310)&gt;0,"△","×"))</f>
        <v>×</v>
      </c>
    </row>
    <row r="311" spans="1:30" ht="12.75">
      <c r="A311" s="2" t="s">
        <v>1613</v>
      </c>
      <c r="B311" s="2" t="s">
        <v>668</v>
      </c>
      <c r="C311" s="2" t="s">
        <v>1796</v>
      </c>
      <c r="D311" s="2" t="s">
        <v>1565</v>
      </c>
      <c r="E311" s="2" t="s">
        <v>670</v>
      </c>
      <c r="F311" s="2" t="s">
        <v>1262</v>
      </c>
      <c r="G311" s="2" t="s">
        <v>734</v>
      </c>
      <c r="R311" t="s">
        <v>735</v>
      </c>
      <c r="S311" s="2" t="s">
        <v>1495</v>
      </c>
      <c r="T311" s="2" t="s">
        <v>1449</v>
      </c>
      <c r="U311" s="2" t="s">
        <v>1404</v>
      </c>
      <c r="V311" s="2" t="s">
        <v>915</v>
      </c>
      <c r="W311" s="2" t="s">
        <v>736</v>
      </c>
      <c r="X311" t="s">
        <v>737</v>
      </c>
      <c r="Y311" t="s">
        <v>738</v>
      </c>
      <c r="AB311" s="9" t="str">
        <f t="shared" si="8"/>
        <v>NIM/B.66(1992)221</v>
      </c>
      <c r="AC311" s="9" t="str">
        <f t="shared" si="9"/>
        <v>L.C.McIntyre.1992</v>
      </c>
      <c r="AD311" s="18" t="str">
        <f>IF(COUNTIF(EXFOR!G$94:G$101,"*"&amp;AB311&amp;"*")&gt;0,"○",IF(COUNTIF(EXFOR!J$94:J$101,"*"&amp;W311&amp;"*"&amp;V311)&gt;0,"△","×"))</f>
        <v>×</v>
      </c>
    </row>
    <row r="312" spans="1:30" ht="12.75">
      <c r="A312" s="2" t="s">
        <v>1613</v>
      </c>
      <c r="B312" s="2" t="s">
        <v>668</v>
      </c>
      <c r="C312" s="2" t="s">
        <v>1796</v>
      </c>
      <c r="D312" s="2" t="s">
        <v>1565</v>
      </c>
      <c r="E312" s="2" t="s">
        <v>670</v>
      </c>
      <c r="F312" s="2" t="s">
        <v>1130</v>
      </c>
      <c r="R312" t="s">
        <v>739</v>
      </c>
      <c r="S312" s="2" t="s">
        <v>1513</v>
      </c>
      <c r="T312" s="2" t="s">
        <v>1120</v>
      </c>
      <c r="U312" s="2" t="s">
        <v>740</v>
      </c>
      <c r="V312" s="2" t="s">
        <v>941</v>
      </c>
      <c r="W312" s="2" t="s">
        <v>741</v>
      </c>
      <c r="X312" t="s">
        <v>742</v>
      </c>
      <c r="Y312" t="s">
        <v>743</v>
      </c>
      <c r="AB312" s="9" t="str">
        <f t="shared" si="8"/>
        <v>BAP.33(1988)1022, GI13</v>
      </c>
      <c r="AC312" s="9" t="str">
        <f t="shared" si="9"/>
        <v>J.D.Brown.1988</v>
      </c>
      <c r="AD312" s="18" t="str">
        <f>IF(COUNTIF(EXFOR!G$94:G$101,"*"&amp;AB312&amp;"*")&gt;0,"○",IF(COUNTIF(EXFOR!J$94:J$101,"*"&amp;W312&amp;"*"&amp;V312)&gt;0,"△","×"))</f>
        <v>×</v>
      </c>
    </row>
    <row r="313" spans="1:30" ht="15">
      <c r="A313" s="2" t="s">
        <v>1613</v>
      </c>
      <c r="B313" s="2" t="s">
        <v>668</v>
      </c>
      <c r="C313" s="2" t="s">
        <v>1796</v>
      </c>
      <c r="D313" s="2" t="s">
        <v>1565</v>
      </c>
      <c r="E313" s="2" t="s">
        <v>670</v>
      </c>
      <c r="F313" s="2" t="s">
        <v>744</v>
      </c>
      <c r="H313" s="2" t="s">
        <v>684</v>
      </c>
      <c r="R313" t="s">
        <v>745</v>
      </c>
      <c r="S313" s="2" t="s">
        <v>688</v>
      </c>
      <c r="T313" s="2" t="s">
        <v>1803</v>
      </c>
      <c r="U313" s="2" t="s">
        <v>746</v>
      </c>
      <c r="V313" s="2" t="s">
        <v>941</v>
      </c>
      <c r="W313" s="2" t="s">
        <v>741</v>
      </c>
      <c r="X313" t="s">
        <v>0</v>
      </c>
      <c r="Y313" s="4" t="s">
        <v>1</v>
      </c>
      <c r="Z313" s="2" t="s">
        <v>2</v>
      </c>
      <c r="AB313" s="9" t="str">
        <f t="shared" si="8"/>
        <v>PR/C.38(1988)1958</v>
      </c>
      <c r="AC313" s="9" t="str">
        <f t="shared" si="9"/>
        <v>J.D.Brown.1988</v>
      </c>
      <c r="AD313" s="18" t="str">
        <f>IF(COUNTIF(EXFOR!G$94:G$101,"*"&amp;AB313&amp;"*")&gt;0,"○",IF(COUNTIF(EXFOR!J$94:J$101,"*"&amp;W313&amp;"*"&amp;V313)&gt;0,"△","×"))</f>
        <v>×</v>
      </c>
    </row>
    <row r="314" spans="1:30" ht="15">
      <c r="A314" s="2" t="s">
        <v>1613</v>
      </c>
      <c r="B314" s="2" t="s">
        <v>668</v>
      </c>
      <c r="C314" s="2" t="s">
        <v>1796</v>
      </c>
      <c r="D314" s="2" t="s">
        <v>1565</v>
      </c>
      <c r="E314" s="2" t="s">
        <v>670</v>
      </c>
      <c r="F314" s="2" t="s">
        <v>3</v>
      </c>
      <c r="G314" s="2" t="s">
        <v>4</v>
      </c>
      <c r="H314" s="2" t="s">
        <v>684</v>
      </c>
      <c r="R314" t="s">
        <v>5</v>
      </c>
      <c r="S314" s="2" t="s">
        <v>1557</v>
      </c>
      <c r="T314" s="2" t="s">
        <v>6</v>
      </c>
      <c r="U314" s="2" t="s">
        <v>1392</v>
      </c>
      <c r="V314" s="2" t="s">
        <v>1498</v>
      </c>
      <c r="W314" s="2" t="s">
        <v>7</v>
      </c>
      <c r="X314" t="s">
        <v>8</v>
      </c>
      <c r="Y314" t="s">
        <v>9</v>
      </c>
      <c r="AB314" s="9" t="str">
        <f t="shared" si="8"/>
        <v>NP/A.468(1987)29</v>
      </c>
      <c r="AC314" s="9" t="str">
        <f t="shared" si="9"/>
        <v>A.Turowiecki.1987</v>
      </c>
      <c r="AD314" s="18" t="str">
        <f>IF(COUNTIF(EXFOR!G$94:G$101,"*"&amp;AB314&amp;"*")&gt;0,"○",IF(COUNTIF(EXFOR!J$94:J$101,"*"&amp;W314&amp;"*"&amp;V314)&gt;0,"△","×"))</f>
        <v>○</v>
      </c>
    </row>
    <row r="315" spans="1:30" ht="12.75">
      <c r="A315" s="2" t="s">
        <v>1613</v>
      </c>
      <c r="B315" s="2" t="s">
        <v>668</v>
      </c>
      <c r="C315" s="2" t="s">
        <v>1796</v>
      </c>
      <c r="D315" s="2" t="s">
        <v>1565</v>
      </c>
      <c r="E315" s="2" t="s">
        <v>670</v>
      </c>
      <c r="F315" s="2" t="s">
        <v>1130</v>
      </c>
      <c r="H315" s="2" t="s">
        <v>684</v>
      </c>
      <c r="R315" t="s">
        <v>10</v>
      </c>
      <c r="S315" s="2" t="s">
        <v>1513</v>
      </c>
      <c r="T315" s="2" t="s">
        <v>629</v>
      </c>
      <c r="U315" s="2" t="s">
        <v>11</v>
      </c>
      <c r="V315" s="2" t="s">
        <v>1498</v>
      </c>
      <c r="W315" s="2" t="s">
        <v>12</v>
      </c>
      <c r="X315" t="s">
        <v>13</v>
      </c>
      <c r="Y315" t="s">
        <v>14</v>
      </c>
      <c r="AB315" s="9" t="str">
        <f t="shared" si="8"/>
        <v>BAP.32(1987)1578, EC2</v>
      </c>
      <c r="AC315" s="9" t="str">
        <f t="shared" si="9"/>
        <v>A.Middleton.1987</v>
      </c>
      <c r="AD315" s="18" t="str">
        <f>IF(COUNTIF(EXFOR!G$94:G$101,"*"&amp;AB315&amp;"*")&gt;0,"○",IF(COUNTIF(EXFOR!J$94:J$101,"*"&amp;W315&amp;"*"&amp;V315)&gt;0,"△","×"))</f>
        <v>×</v>
      </c>
    </row>
    <row r="316" spans="1:30" ht="12.75">
      <c r="A316" s="2" t="s">
        <v>1613</v>
      </c>
      <c r="B316" s="2" t="s">
        <v>668</v>
      </c>
      <c r="C316" s="2" t="s">
        <v>1796</v>
      </c>
      <c r="D316" s="2" t="s">
        <v>1565</v>
      </c>
      <c r="E316" s="2" t="s">
        <v>670</v>
      </c>
      <c r="F316" s="2" t="s">
        <v>1130</v>
      </c>
      <c r="H316" s="2" t="s">
        <v>684</v>
      </c>
      <c r="R316" t="s">
        <v>15</v>
      </c>
      <c r="S316" s="2" t="s">
        <v>1513</v>
      </c>
      <c r="T316" s="2" t="s">
        <v>629</v>
      </c>
      <c r="U316" s="2" t="s">
        <v>16</v>
      </c>
      <c r="V316" s="2" t="s">
        <v>1498</v>
      </c>
      <c r="W316" s="2" t="s">
        <v>741</v>
      </c>
      <c r="X316" t="s">
        <v>17</v>
      </c>
      <c r="Y316" t="s">
        <v>18</v>
      </c>
      <c r="AB316" s="9" t="str">
        <f t="shared" si="8"/>
        <v>BAP.32(1987)1580, EC13</v>
      </c>
      <c r="AC316" s="9" t="str">
        <f t="shared" si="9"/>
        <v>J.D.Brown.1987</v>
      </c>
      <c r="AD316" s="18" t="str">
        <f>IF(COUNTIF(EXFOR!G$94:G$101,"*"&amp;AB316&amp;"*")&gt;0,"○",IF(COUNTIF(EXFOR!J$94:J$101,"*"&amp;W316&amp;"*"&amp;V316)&gt;0,"△","×"))</f>
        <v>×</v>
      </c>
    </row>
    <row r="317" spans="1:30" ht="15">
      <c r="A317" s="2" t="s">
        <v>1613</v>
      </c>
      <c r="B317" s="2" t="s">
        <v>668</v>
      </c>
      <c r="C317" s="2" t="s">
        <v>1796</v>
      </c>
      <c r="D317" s="2" t="s">
        <v>1565</v>
      </c>
      <c r="E317" s="2" t="s">
        <v>670</v>
      </c>
      <c r="F317" s="2" t="s">
        <v>19</v>
      </c>
      <c r="H317" s="2" t="s">
        <v>684</v>
      </c>
      <c r="R317" t="s">
        <v>20</v>
      </c>
      <c r="S317" s="2" t="s">
        <v>1557</v>
      </c>
      <c r="T317" s="2" t="s">
        <v>6</v>
      </c>
      <c r="U317" s="2" t="s">
        <v>697</v>
      </c>
      <c r="V317" s="2" t="s">
        <v>1498</v>
      </c>
      <c r="W317" s="2" t="s">
        <v>21</v>
      </c>
      <c r="X317" t="s">
        <v>22</v>
      </c>
      <c r="Y317" t="s">
        <v>23</v>
      </c>
      <c r="AB317" s="9" t="str">
        <f t="shared" si="8"/>
        <v>NP/A.468(1987)43</v>
      </c>
      <c r="AC317" s="9" t="str">
        <f t="shared" si="9"/>
        <v>P.R.Andrews.1987</v>
      </c>
      <c r="AD317" s="18" t="str">
        <f>IF(COUNTIF(EXFOR!G$94:G$101,"*"&amp;AB317&amp;"*")&gt;0,"○",IF(COUNTIF(EXFOR!J$94:J$101,"*"&amp;W317&amp;"*"&amp;V317)&gt;0,"△","×"))</f>
        <v>×</v>
      </c>
    </row>
    <row r="318" spans="1:30" ht="15">
      <c r="A318" s="2" t="s">
        <v>1613</v>
      </c>
      <c r="B318" s="2" t="s">
        <v>668</v>
      </c>
      <c r="C318" s="2" t="s">
        <v>1796</v>
      </c>
      <c r="D318" s="2" t="s">
        <v>1565</v>
      </c>
      <c r="E318" s="2" t="s">
        <v>670</v>
      </c>
      <c r="F318" s="2" t="s">
        <v>24</v>
      </c>
      <c r="G318" s="2" t="s">
        <v>25</v>
      </c>
      <c r="H318" s="2" t="s">
        <v>684</v>
      </c>
      <c r="R318" t="s">
        <v>26</v>
      </c>
      <c r="S318" s="2" t="s">
        <v>1773</v>
      </c>
      <c r="T318" s="2" t="s">
        <v>1449</v>
      </c>
      <c r="U318" s="2" t="s">
        <v>1818</v>
      </c>
      <c r="V318" s="2" t="s">
        <v>298</v>
      </c>
      <c r="W318" s="2" t="s">
        <v>27</v>
      </c>
      <c r="X318" t="s">
        <v>28</v>
      </c>
      <c r="Y318" t="s">
        <v>29</v>
      </c>
      <c r="AB318" s="9" t="str">
        <f t="shared" si="8"/>
        <v>NSE.66(1978)188</v>
      </c>
      <c r="AC318" s="9" t="str">
        <f t="shared" si="9"/>
        <v>W.-S.Hou.1978</v>
      </c>
      <c r="AD318" s="18" t="str">
        <f>IF(COUNTIF(EXFOR!G$94:G$101,"*"&amp;AB318&amp;"*")&gt;0,"○",IF(COUNTIF(EXFOR!J$94:J$101,"*"&amp;W318&amp;"*"&amp;V318)&gt;0,"△","×"))</f>
        <v>○</v>
      </c>
    </row>
    <row r="319" spans="1:30" ht="12.75">
      <c r="A319" s="2" t="s">
        <v>1613</v>
      </c>
      <c r="B319" s="2" t="s">
        <v>668</v>
      </c>
      <c r="C319" s="2" t="s">
        <v>1796</v>
      </c>
      <c r="D319" s="2" t="s">
        <v>1565</v>
      </c>
      <c r="E319" s="2" t="s">
        <v>670</v>
      </c>
      <c r="F319" s="2" t="s">
        <v>1764</v>
      </c>
      <c r="R319" t="s">
        <v>30</v>
      </c>
      <c r="S319" s="2" t="s">
        <v>903</v>
      </c>
      <c r="T319" s="2" t="s">
        <v>1258</v>
      </c>
      <c r="U319" s="2" t="s">
        <v>31</v>
      </c>
      <c r="V319" s="2" t="s">
        <v>1790</v>
      </c>
      <c r="W319" s="2" t="s">
        <v>32</v>
      </c>
      <c r="X319" t="s">
        <v>33</v>
      </c>
      <c r="Y319" t="s">
        <v>34</v>
      </c>
      <c r="AB319" s="9" t="str">
        <f t="shared" si="8"/>
        <v>ZP/A.276(1976)351</v>
      </c>
      <c r="AC319" s="9" t="str">
        <f t="shared" si="9"/>
        <v>H.Grawe.1976</v>
      </c>
      <c r="AD319" s="18" t="str">
        <f>IF(COUNTIF(EXFOR!G$94:G$101,"*"&amp;AB319&amp;"*")&gt;0,"○",IF(COUNTIF(EXFOR!J$94:J$101,"*"&amp;W319&amp;"*"&amp;V319)&gt;0,"△","×"))</f>
        <v>×</v>
      </c>
    </row>
    <row r="320" spans="1:30" ht="12.75">
      <c r="A320" s="2" t="s">
        <v>1613</v>
      </c>
      <c r="B320" s="2" t="s">
        <v>668</v>
      </c>
      <c r="C320" s="2" t="s">
        <v>1796</v>
      </c>
      <c r="D320" s="2" t="s">
        <v>1565</v>
      </c>
      <c r="E320" s="2" t="s">
        <v>670</v>
      </c>
      <c r="F320" s="2" t="s">
        <v>35</v>
      </c>
      <c r="G320" s="2" t="s">
        <v>36</v>
      </c>
      <c r="H320" s="2" t="s">
        <v>684</v>
      </c>
      <c r="R320" t="s">
        <v>37</v>
      </c>
      <c r="S320" t="s">
        <v>38</v>
      </c>
      <c r="AA320" s="2" t="s">
        <v>1553</v>
      </c>
      <c r="AB320" s="9" t="str">
        <f t="shared" si="8"/>
        <v>REPT LAP-147,R A Dayras.</v>
      </c>
      <c r="AC320" s="9" t="str">
        <f t="shared" si="9"/>
        <v>.</v>
      </c>
      <c r="AD320" s="18" t="str">
        <f>IF(COUNTIF(EXFOR!G$94:G$101,"*"&amp;AB320&amp;"*")&gt;0,"○",IF(COUNTIF(EXFOR!J$94:J$101,"*"&amp;W320&amp;"*"&amp;V320)&gt;0,"△","×"))</f>
        <v>△</v>
      </c>
    </row>
    <row r="321" spans="1:30" ht="15">
      <c r="A321" s="2" t="s">
        <v>1613</v>
      </c>
      <c r="B321" s="2" t="s">
        <v>668</v>
      </c>
      <c r="C321" s="2" t="s">
        <v>1796</v>
      </c>
      <c r="D321" s="2" t="s">
        <v>1565</v>
      </c>
      <c r="E321" s="2" t="s">
        <v>670</v>
      </c>
      <c r="F321" s="2" t="s">
        <v>35</v>
      </c>
      <c r="G321" s="2" t="s">
        <v>36</v>
      </c>
      <c r="H321" s="2" t="s">
        <v>684</v>
      </c>
      <c r="R321" t="s">
        <v>95</v>
      </c>
      <c r="S321" s="2" t="s">
        <v>1557</v>
      </c>
      <c r="T321" s="2" t="s">
        <v>96</v>
      </c>
      <c r="U321" s="2" t="s">
        <v>97</v>
      </c>
      <c r="V321" s="2" t="s">
        <v>1790</v>
      </c>
      <c r="W321" s="2" t="s">
        <v>98</v>
      </c>
      <c r="X321" t="s">
        <v>99</v>
      </c>
      <c r="Y321" s="4" t="s">
        <v>100</v>
      </c>
      <c r="AB321" s="9" t="str">
        <f t="shared" si="8"/>
        <v>NP/A.261(1976)365</v>
      </c>
      <c r="AC321" s="9" t="str">
        <f t="shared" si="9"/>
        <v>R.A.Dayras.1976</v>
      </c>
      <c r="AD321" s="18" t="str">
        <f>IF(COUNTIF(EXFOR!G$94:G$101,"*"&amp;AB321&amp;"*")&gt;0,"○",IF(COUNTIF(EXFOR!J$94:J$101,"*"&amp;W321&amp;"*"&amp;V321)&gt;0,"△","×"))</f>
        <v>○</v>
      </c>
    </row>
    <row r="322" spans="1:30" ht="12.75">
      <c r="A322" s="2" t="s">
        <v>1613</v>
      </c>
      <c r="B322" s="2" t="s">
        <v>668</v>
      </c>
      <c r="C322" s="2" t="s">
        <v>1796</v>
      </c>
      <c r="D322" s="2" t="s">
        <v>1565</v>
      </c>
      <c r="E322" s="2" t="s">
        <v>670</v>
      </c>
      <c r="F322" s="2" t="s">
        <v>101</v>
      </c>
      <c r="G322" s="2" t="s">
        <v>158</v>
      </c>
      <c r="H322" s="2" t="s">
        <v>684</v>
      </c>
      <c r="R322" t="s">
        <v>102</v>
      </c>
      <c r="S322" t="s">
        <v>103</v>
      </c>
      <c r="AA322" s="2" t="s">
        <v>1553</v>
      </c>
      <c r="AB322" s="9" t="str">
        <f t="shared" si="8"/>
        <v>JOUR BAPSA 20 85 JF7.</v>
      </c>
      <c r="AC322" s="9" t="str">
        <f t="shared" si="9"/>
        <v>.</v>
      </c>
      <c r="AD322" s="18" t="str">
        <f>IF(COUNTIF(EXFOR!G$94:G$101,"*"&amp;AB322&amp;"*")&gt;0,"○",IF(COUNTIF(EXFOR!J$94:J$101,"*"&amp;W322&amp;"*"&amp;V322)&gt;0,"△","×"))</f>
        <v>△</v>
      </c>
    </row>
    <row r="323" spans="1:30" ht="12.75">
      <c r="A323" s="2" t="s">
        <v>1613</v>
      </c>
      <c r="B323" s="2" t="s">
        <v>668</v>
      </c>
      <c r="C323" s="2" t="s">
        <v>1796</v>
      </c>
      <c r="D323" s="2" t="s">
        <v>1565</v>
      </c>
      <c r="E323" s="2" t="s">
        <v>670</v>
      </c>
      <c r="F323" s="2" t="s">
        <v>983</v>
      </c>
      <c r="G323" s="2" t="s">
        <v>1554</v>
      </c>
      <c r="H323" s="2" t="s">
        <v>684</v>
      </c>
      <c r="R323" t="s">
        <v>104</v>
      </c>
      <c r="S323" t="s">
        <v>105</v>
      </c>
      <c r="AA323" s="2" t="s">
        <v>1553</v>
      </c>
      <c r="AB323" s="9" t="str">
        <f t="shared" si="8"/>
        <v>REPT ORO-2098-90,P12.</v>
      </c>
      <c r="AC323" s="9" t="str">
        <f t="shared" si="9"/>
        <v>.</v>
      </c>
      <c r="AD323" s="18" t="str">
        <f>IF(COUNTIF(EXFOR!G$94:G$101,"*"&amp;AB323&amp;"*")&gt;0,"○",IF(COUNTIF(EXFOR!J$94:J$101,"*"&amp;W323&amp;"*"&amp;V323)&gt;0,"△","×"))</f>
        <v>△</v>
      </c>
    </row>
    <row r="324" spans="1:30" ht="12.75">
      <c r="A324" s="2" t="s">
        <v>1613</v>
      </c>
      <c r="B324" s="2" t="s">
        <v>668</v>
      </c>
      <c r="C324" s="2" t="s">
        <v>1796</v>
      </c>
      <c r="D324" s="2" t="s">
        <v>1565</v>
      </c>
      <c r="E324" s="2" t="s">
        <v>670</v>
      </c>
      <c r="R324" t="s">
        <v>106</v>
      </c>
      <c r="S324" t="s">
        <v>107</v>
      </c>
      <c r="AA324" s="2" t="s">
        <v>1553</v>
      </c>
      <c r="AB324" s="9" t="str">
        <f t="shared" si="8"/>
        <v>REPT 1970 Ann Rept Max-Planck Inst(Heidelberg),P117.</v>
      </c>
      <c r="AC324" s="9" t="str">
        <f t="shared" si="9"/>
        <v>.</v>
      </c>
      <c r="AD324" s="18" t="str">
        <f>IF(COUNTIF(EXFOR!G$94:G$101,"*"&amp;AB324&amp;"*")&gt;0,"○",IF(COUNTIF(EXFOR!J$94:J$101,"*"&amp;W324&amp;"*"&amp;V324)&gt;0,"△","×"))</f>
        <v>△</v>
      </c>
    </row>
    <row r="325" spans="1:30" ht="15">
      <c r="A325" s="2" t="s">
        <v>1613</v>
      </c>
      <c r="B325" s="2" t="s">
        <v>668</v>
      </c>
      <c r="C325" s="2" t="s">
        <v>1796</v>
      </c>
      <c r="D325" s="2" t="s">
        <v>1565</v>
      </c>
      <c r="E325" s="2" t="s">
        <v>670</v>
      </c>
      <c r="F325" s="2" t="s">
        <v>1794</v>
      </c>
      <c r="G325" s="2" t="s">
        <v>1025</v>
      </c>
      <c r="H325" s="2" t="s">
        <v>684</v>
      </c>
      <c r="R325" t="s">
        <v>108</v>
      </c>
      <c r="S325" s="2" t="s">
        <v>1016</v>
      </c>
      <c r="T325" s="2" t="s">
        <v>45</v>
      </c>
      <c r="U325" s="2" t="s">
        <v>109</v>
      </c>
      <c r="V325" s="2" t="s">
        <v>1213</v>
      </c>
      <c r="W325" s="2" t="s">
        <v>110</v>
      </c>
      <c r="X325" t="s">
        <v>111</v>
      </c>
      <c r="Y325" t="s">
        <v>112</v>
      </c>
      <c r="AB325" s="9" t="str">
        <f t="shared" si="8"/>
        <v>YF.9(1969)936</v>
      </c>
      <c r="AC325" s="9" t="str">
        <f t="shared" si="9"/>
        <v>A.V.Spasskii.1969</v>
      </c>
      <c r="AD325" s="18" t="str">
        <f>IF(COUNTIF(EXFOR!G$94:G$101,"*"&amp;AB325&amp;"*")&gt;0,"○",IF(COUNTIF(EXFOR!J$94:J$101,"*"&amp;W325&amp;"*"&amp;V325)&gt;0,"△","×"))</f>
        <v>○</v>
      </c>
    </row>
    <row r="326" spans="1:30" ht="15">
      <c r="A326" s="2" t="s">
        <v>1613</v>
      </c>
      <c r="B326" s="2" t="s">
        <v>668</v>
      </c>
      <c r="C326" s="2" t="s">
        <v>1796</v>
      </c>
      <c r="D326" s="2" t="s">
        <v>1565</v>
      </c>
      <c r="E326" s="2" t="s">
        <v>670</v>
      </c>
      <c r="F326" s="2" t="s">
        <v>1794</v>
      </c>
      <c r="G326" s="2" t="s">
        <v>1025</v>
      </c>
      <c r="H326" s="2" t="s">
        <v>684</v>
      </c>
      <c r="R326" t="s">
        <v>108</v>
      </c>
      <c r="S326" s="2" t="s">
        <v>1024</v>
      </c>
      <c r="T326" s="2" t="s">
        <v>45</v>
      </c>
      <c r="U326" s="2" t="s">
        <v>113</v>
      </c>
      <c r="V326" s="2" t="s">
        <v>1213</v>
      </c>
      <c r="W326" s="2" t="s">
        <v>110</v>
      </c>
      <c r="X326" t="s">
        <v>111</v>
      </c>
      <c r="Y326" t="s">
        <v>112</v>
      </c>
      <c r="AB326" s="9" t="str">
        <f t="shared" si="8"/>
        <v>SNP.9(1969)548</v>
      </c>
      <c r="AC326" s="9" t="str">
        <f t="shared" si="9"/>
        <v>A.V.Spasskii.1969</v>
      </c>
      <c r="AD326" s="18" t="str">
        <f>IF(COUNTIF(EXFOR!G$94:G$101,"*"&amp;AB326&amp;"*")&gt;0,"○",IF(COUNTIF(EXFOR!J$94:J$101,"*"&amp;W326&amp;"*"&amp;V326)&gt;0,"△","×"))</f>
        <v>×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C1">
      <pane xSplit="1" topLeftCell="D3" activePane="topRight" state="frozen"/>
      <selection pane="topLeft" activeCell="C1" sqref="C1"/>
      <selection pane="topRight" activeCell="K94" sqref="K94:K101"/>
    </sheetView>
  </sheetViews>
  <sheetFormatPr defaultColWidth="9.140625" defaultRowHeight="12"/>
  <cols>
    <col min="3" max="3" width="39.7109375" style="0" bestFit="1" customWidth="1"/>
    <col min="7" max="7" width="25.421875" style="0" bestFit="1" customWidth="1"/>
    <col min="10" max="10" width="11.57421875" style="0" bestFit="1" customWidth="1"/>
    <col min="11" max="11" width="12.421875" style="19" bestFit="1" customWidth="1"/>
  </cols>
  <sheetData>
    <row r="1" spans="1:11" ht="12">
      <c r="A1" s="10" t="s">
        <v>1275</v>
      </c>
      <c r="B1" s="11" t="s">
        <v>1276</v>
      </c>
      <c r="C1" s="11" t="s">
        <v>1277</v>
      </c>
      <c r="D1" s="11" t="s">
        <v>1278</v>
      </c>
      <c r="E1" s="12" t="s">
        <v>1279</v>
      </c>
      <c r="F1" s="12" t="s">
        <v>1280</v>
      </c>
      <c r="G1" s="11" t="s">
        <v>1281</v>
      </c>
      <c r="H1" s="11" t="s">
        <v>1282</v>
      </c>
      <c r="I1" s="13" t="s">
        <v>1283</v>
      </c>
      <c r="J1" t="s">
        <v>232</v>
      </c>
      <c r="K1" s="19" t="s">
        <v>326</v>
      </c>
    </row>
    <row r="2" spans="1:9" ht="12">
      <c r="A2" s="10"/>
      <c r="B2" s="11"/>
      <c r="C2" s="11"/>
      <c r="D2" s="11"/>
      <c r="E2" s="12"/>
      <c r="F2" s="12"/>
      <c r="G2" s="11"/>
      <c r="H2" s="11"/>
      <c r="I2" s="13"/>
    </row>
    <row r="3" spans="1:11" ht="12.75">
      <c r="A3" s="10" t="s">
        <v>1284</v>
      </c>
      <c r="B3" s="15"/>
      <c r="C3" s="11" t="s">
        <v>1285</v>
      </c>
      <c r="D3" s="11" t="s">
        <v>1286</v>
      </c>
      <c r="E3" s="14">
        <v>84000</v>
      </c>
      <c r="F3" s="14">
        <v>130000</v>
      </c>
      <c r="G3" s="11" t="s">
        <v>173</v>
      </c>
      <c r="H3" s="15">
        <v>2003</v>
      </c>
      <c r="I3" s="16"/>
      <c r="J3" t="str">
        <f>D3&amp;H3</f>
        <v>A.P.Tonchev et al.2003</v>
      </c>
      <c r="K3" s="19" t="str">
        <f>IF(COUNTIF(NSR!AB$3:AB$19,"*"&amp;G3&amp;"*")&gt;0,"○",IF(COUNTIF(NSR!AC$3:AC$19,"*"&amp;SUBSTITUTE(D3," et al.",)&amp;"*"&amp;H3)&gt;0,"△","×"))</f>
        <v>○</v>
      </c>
    </row>
    <row r="4" spans="1:11" ht="12.75">
      <c r="A4" s="10" t="s">
        <v>1287</v>
      </c>
      <c r="B4" s="15"/>
      <c r="C4" s="11" t="s">
        <v>1288</v>
      </c>
      <c r="D4" s="11" t="s">
        <v>1289</v>
      </c>
      <c r="E4" s="14">
        <v>98000</v>
      </c>
      <c r="F4" s="14">
        <v>2100000</v>
      </c>
      <c r="G4" s="11" t="s">
        <v>174</v>
      </c>
      <c r="H4" s="15">
        <v>1983</v>
      </c>
      <c r="I4" s="16"/>
      <c r="J4" t="str">
        <f aca="true" t="shared" si="0" ref="J4:J64">D4&amp;H4</f>
        <v>M.Wiescher et al.1983</v>
      </c>
      <c r="K4" s="19" t="str">
        <f>IF(COUNTIF(NSR!AB$3:AB$19,"*"&amp;G4&amp;"*")&gt;0,"○",IF(COUNTIF(NSR!AC$3:AC$19,"*"&amp;SUBSTITUTE(D4," et al.",)&amp;"*"&amp;H4)&gt;0,"△","×"))</f>
        <v>○</v>
      </c>
    </row>
    <row r="5" spans="1:11" ht="12.75">
      <c r="A5" s="10" t="s">
        <v>1290</v>
      </c>
      <c r="B5" s="15"/>
      <c r="C5" s="11" t="s">
        <v>1288</v>
      </c>
      <c r="D5" s="11" t="s">
        <v>1289</v>
      </c>
      <c r="E5" s="14">
        <v>97000</v>
      </c>
      <c r="F5" s="14">
        <v>2100000</v>
      </c>
      <c r="G5" s="11" t="s">
        <v>174</v>
      </c>
      <c r="H5" s="15">
        <v>1983</v>
      </c>
      <c r="I5" s="16"/>
      <c r="J5" t="str">
        <f t="shared" si="0"/>
        <v>M.Wiescher et al.1983</v>
      </c>
      <c r="K5" s="19" t="str">
        <f>IF(COUNTIF(NSR!AB$3:AB$19,"*"&amp;G5&amp;"*")&gt;0,"○",IF(COUNTIF(NSR!AC$3:AC$19,"*"&amp;SUBSTITUTE(D5," et al.",)&amp;"*"&amp;H5)&gt;0,"△","×"))</f>
        <v>○</v>
      </c>
    </row>
    <row r="6" spans="1:11" ht="12.75">
      <c r="A6" s="10" t="s">
        <v>1291</v>
      </c>
      <c r="B6" s="15"/>
      <c r="C6" s="11" t="s">
        <v>1288</v>
      </c>
      <c r="D6" s="11" t="s">
        <v>1292</v>
      </c>
      <c r="E6" s="14">
        <v>2400000</v>
      </c>
      <c r="F6" s="14">
        <v>13000000</v>
      </c>
      <c r="G6" s="11" t="s">
        <v>175</v>
      </c>
      <c r="H6" s="15">
        <v>1970</v>
      </c>
      <c r="I6" s="16"/>
      <c r="J6" t="str">
        <f t="shared" si="0"/>
        <v>H.M.Kuan et al.1970</v>
      </c>
      <c r="K6" s="19" t="str">
        <f>IF(COUNTIF(NSR!AB$3:AB$19,"*"&amp;G6&amp;"*")&gt;0,"○",IF(COUNTIF(NSR!AC$3:AC$19,"*"&amp;SUBSTITUTE(D6," et al.",)&amp;"*"&amp;H6)&gt;0,"△","×"))</f>
        <v>○</v>
      </c>
    </row>
    <row r="7" spans="1:11" ht="12.75">
      <c r="A7" s="10" t="s">
        <v>1293</v>
      </c>
      <c r="B7" s="15"/>
      <c r="C7" s="11" t="s">
        <v>1294</v>
      </c>
      <c r="D7" s="11" t="s">
        <v>1295</v>
      </c>
      <c r="E7" s="14">
        <v>740000</v>
      </c>
      <c r="F7" s="14">
        <v>2700000</v>
      </c>
      <c r="G7" s="11" t="s">
        <v>176</v>
      </c>
      <c r="H7" s="15">
        <v>1957</v>
      </c>
      <c r="I7" s="16"/>
      <c r="J7" t="str">
        <f t="shared" si="0"/>
        <v>S.E.Hunt et al.1957</v>
      </c>
      <c r="K7" s="19" t="str">
        <f>IF(COUNTIF(NSR!AB$3:AB$19,"*"&amp;G7&amp;"*")&gt;0,"○",IF(COUNTIF(NSR!AC$3:AC$19,"*"&amp;SUBSTITUTE(D7," et al.",)&amp;"*"&amp;H7)&gt;0,"△","×"))</f>
        <v>×</v>
      </c>
    </row>
    <row r="8" spans="1:11" ht="12.75">
      <c r="A8" s="10" t="s">
        <v>1296</v>
      </c>
      <c r="B8" s="15"/>
      <c r="C8" s="11" t="s">
        <v>1297</v>
      </c>
      <c r="D8" s="11" t="s">
        <v>1298</v>
      </c>
      <c r="E8" s="14">
        <v>360000</v>
      </c>
      <c r="F8" s="14">
        <v>2600000</v>
      </c>
      <c r="G8" s="11" t="s">
        <v>177</v>
      </c>
      <c r="H8" s="15">
        <v>1975</v>
      </c>
      <c r="I8" s="16"/>
      <c r="J8" t="str">
        <f t="shared" si="0"/>
        <v>R.J.Peterson et al.1975</v>
      </c>
      <c r="K8" s="19" t="str">
        <f>IF(COUNTIF(NSR!AB$3:AB$19,"*"&amp;G8&amp;"*")&gt;0,"○",IF(COUNTIF(NSR!AC$3:AC$19,"*"&amp;SUBSTITUTE(D8," et al.",)&amp;"*"&amp;H8)&gt;0,"△","×"))</f>
        <v>×</v>
      </c>
    </row>
    <row r="9" spans="1:11" ht="12.75">
      <c r="A9" s="10" t="s">
        <v>1299</v>
      </c>
      <c r="B9" s="15"/>
      <c r="C9" s="11" t="s">
        <v>1288</v>
      </c>
      <c r="D9" s="11" t="s">
        <v>1300</v>
      </c>
      <c r="E9" s="14">
        <v>0</v>
      </c>
      <c r="F9" s="14">
        <v>0</v>
      </c>
      <c r="G9" s="11" t="s">
        <v>178</v>
      </c>
      <c r="H9" s="15">
        <v>1956</v>
      </c>
      <c r="I9" s="16"/>
      <c r="J9" t="str">
        <f t="shared" si="0"/>
        <v>G.B.Chadwick et al.1956</v>
      </c>
      <c r="K9" s="19" t="str">
        <f>IF(COUNTIF(NSR!AB$3:AB$19,"*"&amp;G9&amp;"*")&gt;0,"○",IF(COUNTIF(NSR!AC$3:AC$19,"*"&amp;SUBSTITUTE(D9," et al.",)&amp;"*"&amp;H9)&gt;0,"△","×"))</f>
        <v>×</v>
      </c>
    </row>
    <row r="10" spans="1:11" ht="12.75">
      <c r="A10" s="10" t="s">
        <v>1301</v>
      </c>
      <c r="B10" s="15">
        <v>2</v>
      </c>
      <c r="C10" s="11" t="s">
        <v>1302</v>
      </c>
      <c r="D10" s="11" t="s">
        <v>1300</v>
      </c>
      <c r="E10" s="14">
        <v>0</v>
      </c>
      <c r="F10" s="14">
        <v>0</v>
      </c>
      <c r="G10" s="11" t="s">
        <v>178</v>
      </c>
      <c r="H10" s="15">
        <v>1956</v>
      </c>
      <c r="I10" s="16"/>
      <c r="J10" t="str">
        <f t="shared" si="0"/>
        <v>G.B.Chadwick et al.1956</v>
      </c>
      <c r="K10" s="19" t="str">
        <f>IF(COUNTIF(NSR!AB$3:AB$19,"*"&amp;G10&amp;"*")&gt;0,"○",IF(COUNTIF(NSR!AC$3:AC$19,"*"&amp;SUBSTITUTE(D10," et al.",)&amp;"*"&amp;H10)&gt;0,"△","×"))</f>
        <v>×</v>
      </c>
    </row>
    <row r="11" spans="1:11" ht="12.75">
      <c r="A11" s="10" t="s">
        <v>1303</v>
      </c>
      <c r="B11" s="15"/>
      <c r="C11" s="11" t="s">
        <v>1304</v>
      </c>
      <c r="D11" s="11" t="s">
        <v>1298</v>
      </c>
      <c r="E11" s="14">
        <v>0</v>
      </c>
      <c r="F11" s="14">
        <v>0</v>
      </c>
      <c r="G11" s="11" t="s">
        <v>177</v>
      </c>
      <c r="H11" s="15">
        <v>1975</v>
      </c>
      <c r="I11" s="16"/>
      <c r="J11" t="str">
        <f t="shared" si="0"/>
        <v>R.J.Peterson et al.1975</v>
      </c>
      <c r="K11" s="19" t="str">
        <f>IF(COUNTIF(NSR!AB$3:AB$19,"*"&amp;G11&amp;"*")&gt;0,"○",IF(COUNTIF(NSR!AC$3:AC$19,"*"&amp;SUBSTITUTE(D11," et al.",)&amp;"*"&amp;H11)&gt;0,"△","×"))</f>
        <v>×</v>
      </c>
    </row>
    <row r="12" spans="1:9" ht="12">
      <c r="A12" s="10"/>
      <c r="B12" s="11"/>
      <c r="C12" s="11"/>
      <c r="D12" s="11"/>
      <c r="E12" s="12"/>
      <c r="F12" s="12"/>
      <c r="G12" s="11"/>
      <c r="H12" s="11"/>
      <c r="I12" s="13"/>
    </row>
    <row r="13" spans="1:11" ht="12.75">
      <c r="A13" s="10" t="s">
        <v>1305</v>
      </c>
      <c r="B13" s="15"/>
      <c r="C13" s="11" t="s">
        <v>1306</v>
      </c>
      <c r="D13" s="11" t="s">
        <v>1307</v>
      </c>
      <c r="E13" s="14">
        <v>48000</v>
      </c>
      <c r="F13" s="14">
        <v>160000</v>
      </c>
      <c r="G13" s="11" t="s">
        <v>179</v>
      </c>
      <c r="H13" s="15">
        <v>1993</v>
      </c>
      <c r="I13" s="16"/>
      <c r="J13" t="str">
        <f t="shared" si="0"/>
        <v>C.Angulo et al.1993</v>
      </c>
      <c r="K13" s="19" t="str">
        <f>IF(COUNTIF(NSR!AB$21:AB$54,"*"&amp;G13&amp;"*")&gt;0,"○",IF(COUNTIF(NSR!AC$21:AC$54,"*"&amp;SUBSTITUTE(D13," et al.",)&amp;"*"&amp;H13)&gt;0,"△","×"))</f>
        <v>○</v>
      </c>
    </row>
    <row r="14" spans="1:11" ht="12.75">
      <c r="A14" s="10" t="s">
        <v>1308</v>
      </c>
      <c r="B14" s="15"/>
      <c r="C14" s="11" t="s">
        <v>1306</v>
      </c>
      <c r="D14" s="11" t="s">
        <v>1307</v>
      </c>
      <c r="E14" s="14">
        <v>19000</v>
      </c>
      <c r="F14" s="14">
        <v>130000</v>
      </c>
      <c r="G14" s="11" t="s">
        <v>180</v>
      </c>
      <c r="H14" s="15">
        <v>1993</v>
      </c>
      <c r="I14" s="16"/>
      <c r="J14" t="str">
        <f t="shared" si="0"/>
        <v>C.Angulo et al.1993</v>
      </c>
      <c r="K14" s="19" t="str">
        <f>IF(COUNTIF(NSR!AB$21:AB$54,"*"&amp;G14&amp;"*")&gt;0,"○",IF(COUNTIF(NSR!AC$21:AC$54,"*"&amp;SUBSTITUTE(D14," et al.",)&amp;"*"&amp;H14)&gt;0,"△","×"))</f>
        <v>○</v>
      </c>
    </row>
    <row r="15" spans="1:11" ht="12.75">
      <c r="A15" s="10" t="s">
        <v>1309</v>
      </c>
      <c r="B15" s="15"/>
      <c r="C15" s="11" t="s">
        <v>1310</v>
      </c>
      <c r="D15" s="11" t="s">
        <v>1311</v>
      </c>
      <c r="E15" s="14">
        <v>160000000</v>
      </c>
      <c r="F15" s="14">
        <v>160000000</v>
      </c>
      <c r="G15" s="11" t="s">
        <v>181</v>
      </c>
      <c r="H15" s="15">
        <v>1963</v>
      </c>
      <c r="I15" s="16"/>
      <c r="J15" t="str">
        <f t="shared" si="0"/>
        <v>L.Valentin et al.1963</v>
      </c>
      <c r="K15" s="19" t="str">
        <f>IF(COUNTIF(NSR!AB$21:AB$54,"*"&amp;G15&amp;"*")&gt;0,"○",IF(COUNTIF(NSR!AC$21:AC$54,"*"&amp;SUBSTITUTE(D15," et al.",)&amp;"*"&amp;H15)&gt;0,"△","×"))</f>
        <v>×</v>
      </c>
    </row>
    <row r="16" spans="1:11" ht="12.75">
      <c r="A16" s="10" t="s">
        <v>1312</v>
      </c>
      <c r="B16" s="15"/>
      <c r="C16" s="11" t="s">
        <v>1313</v>
      </c>
      <c r="D16" s="11" t="s">
        <v>1314</v>
      </c>
      <c r="E16" s="14">
        <v>60000</v>
      </c>
      <c r="F16" s="14">
        <v>180000</v>
      </c>
      <c r="G16" s="11" t="s">
        <v>182</v>
      </c>
      <c r="H16" s="15">
        <v>1982</v>
      </c>
      <c r="I16" s="16"/>
      <c r="J16" t="str">
        <f t="shared" si="0"/>
        <v>J.Szabo et al.1982</v>
      </c>
      <c r="K16" s="19" t="str">
        <f>IF(COUNTIF(NSR!AB$21:AB$54,"*"&amp;G16&amp;"*")&gt;0,"○",IF(COUNTIF(NSR!AC$21:AC$54,"*"&amp;SUBSTITUTE(D16," et al.",)&amp;"*"&amp;H16)&gt;0,"△","×"))</f>
        <v>×</v>
      </c>
    </row>
    <row r="17" spans="1:11" ht="12.75">
      <c r="A17" s="10" t="s">
        <v>1315</v>
      </c>
      <c r="B17" s="15"/>
      <c r="C17" s="11" t="s">
        <v>1313</v>
      </c>
      <c r="D17" s="11" t="s">
        <v>1314</v>
      </c>
      <c r="E17" s="14">
        <v>60000</v>
      </c>
      <c r="F17" s="14">
        <v>180000</v>
      </c>
      <c r="G17" s="11" t="s">
        <v>183</v>
      </c>
      <c r="H17" s="15">
        <v>1972</v>
      </c>
      <c r="I17" s="16"/>
      <c r="J17" t="str">
        <f t="shared" si="0"/>
        <v>J.Szabo et al.1972</v>
      </c>
      <c r="K17" s="19" t="str">
        <f>IF(COUNTIF(NSR!AB$21:AB$54,"*"&amp;G17&amp;"*")&gt;0,"○",IF(COUNTIF(NSR!AC$21:AC$54,"*"&amp;SUBSTITUTE(D17," et al.",)&amp;"*"&amp;H17)&gt;0,"△","×"))</f>
        <v>○</v>
      </c>
    </row>
    <row r="18" spans="1:11" ht="12.75">
      <c r="A18" s="10" t="s">
        <v>1316</v>
      </c>
      <c r="B18" s="15"/>
      <c r="C18" s="11" t="s">
        <v>1317</v>
      </c>
      <c r="D18" s="11" t="s">
        <v>1295</v>
      </c>
      <c r="E18" s="14">
        <v>860000</v>
      </c>
      <c r="F18" s="14">
        <v>2800000</v>
      </c>
      <c r="G18" s="11" t="s">
        <v>176</v>
      </c>
      <c r="H18" s="15">
        <v>1957</v>
      </c>
      <c r="I18" s="16"/>
      <c r="J18" t="str">
        <f t="shared" si="0"/>
        <v>S.E.Hunt et al.1957</v>
      </c>
      <c r="K18" s="19" t="str">
        <f>IF(COUNTIF(NSR!AB$21:AB$54,"*"&amp;G18&amp;"*")&gt;0,"○",IF(COUNTIF(NSR!AC$21:AC$54,"*"&amp;SUBSTITUTE(D18," et al.",)&amp;"*"&amp;H18)&gt;0,"△","×"))</f>
        <v>×</v>
      </c>
    </row>
    <row r="19" spans="1:11" ht="12.75">
      <c r="A19" s="10" t="s">
        <v>1318</v>
      </c>
      <c r="B19" s="15"/>
      <c r="C19" s="11" t="s">
        <v>1313</v>
      </c>
      <c r="D19" s="11" t="s">
        <v>1319</v>
      </c>
      <c r="E19" s="14">
        <v>420000</v>
      </c>
      <c r="F19" s="14">
        <v>780000</v>
      </c>
      <c r="G19" s="11" t="s">
        <v>184</v>
      </c>
      <c r="H19" s="15">
        <v>1949</v>
      </c>
      <c r="I19" s="16"/>
      <c r="J19" t="str">
        <f t="shared" si="0"/>
        <v>W.E.Burcham et al.1949</v>
      </c>
      <c r="K19" s="19" t="str">
        <f>IF(COUNTIF(NSR!AB$21:AB$54,"*"&amp;G19&amp;"*")&gt;0,"○",IF(COUNTIF(NSR!AC$21:AC$54,"*"&amp;SUBSTITUTE(D19," et al.",)&amp;"*"&amp;H19)&gt;0,"△","×"))</f>
        <v>×</v>
      </c>
    </row>
    <row r="20" spans="1:11" ht="12.75">
      <c r="A20" s="10" t="s">
        <v>1320</v>
      </c>
      <c r="B20" s="15"/>
      <c r="C20" s="11" t="s">
        <v>1321</v>
      </c>
      <c r="D20" s="11" t="s">
        <v>1322</v>
      </c>
      <c r="E20" s="14">
        <v>3900000</v>
      </c>
      <c r="F20" s="14">
        <v>10000000</v>
      </c>
      <c r="G20" s="11" t="s">
        <v>185</v>
      </c>
      <c r="H20" s="15">
        <v>1966</v>
      </c>
      <c r="I20" s="16"/>
      <c r="J20" t="str">
        <f t="shared" si="0"/>
        <v>R.E.Segel et al.1966</v>
      </c>
      <c r="K20" s="19" t="str">
        <f>IF(COUNTIF(NSR!AB$21:AB$54,"*"&amp;G20&amp;"*")&gt;0,"○",IF(COUNTIF(NSR!AC$21:AC$54,"*"&amp;SUBSTITUTE(D20," et al.",)&amp;"*"&amp;H20)&gt;0,"△","×"))</f>
        <v>×</v>
      </c>
    </row>
    <row r="21" spans="1:11" ht="12.75">
      <c r="A21" s="10" t="s">
        <v>1323</v>
      </c>
      <c r="B21" s="15"/>
      <c r="C21" s="11" t="s">
        <v>1321</v>
      </c>
      <c r="D21" s="11" t="s">
        <v>1324</v>
      </c>
      <c r="E21" s="14">
        <v>2800000</v>
      </c>
      <c r="F21" s="14">
        <v>7000000</v>
      </c>
      <c r="G21" s="11" t="s">
        <v>186</v>
      </c>
      <c r="H21" s="15">
        <v>1964</v>
      </c>
      <c r="I21" s="16"/>
      <c r="J21" t="str">
        <f t="shared" si="0"/>
        <v>J.G.Jenkin et al.1964</v>
      </c>
      <c r="K21" s="19" t="str">
        <f>IF(COUNTIF(NSR!AB$21:AB$54,"*"&amp;G21&amp;"*")&gt;0,"○",IF(COUNTIF(NSR!AC$21:AC$54,"*"&amp;SUBSTITUTE(D21," et al.",)&amp;"*"&amp;H21)&gt;0,"△","×"))</f>
        <v>×</v>
      </c>
    </row>
    <row r="22" spans="1:11" ht="12.75">
      <c r="A22" s="10" t="s">
        <v>1325</v>
      </c>
      <c r="B22" s="15"/>
      <c r="C22" s="11" t="s">
        <v>1313</v>
      </c>
      <c r="D22" s="11" t="s">
        <v>1319</v>
      </c>
      <c r="E22" s="14">
        <v>230000</v>
      </c>
      <c r="F22" s="14">
        <v>530000</v>
      </c>
      <c r="G22" s="11" t="s">
        <v>187</v>
      </c>
      <c r="H22" s="15">
        <v>1950</v>
      </c>
      <c r="I22" s="16"/>
      <c r="J22" t="str">
        <f t="shared" si="0"/>
        <v>W.E.Burcham et al.1950</v>
      </c>
      <c r="K22" s="19" t="str">
        <f>IF(COUNTIF(NSR!AB$21:AB$54,"*"&amp;G22&amp;"*")&gt;0,"○",IF(COUNTIF(NSR!AC$21:AC$54,"*"&amp;SUBSTITUTE(D22," et al.",)&amp;"*"&amp;H22)&gt;0,"△","×"))</f>
        <v>×</v>
      </c>
    </row>
    <row r="23" spans="1:11" ht="12.75">
      <c r="A23" s="10" t="s">
        <v>1326</v>
      </c>
      <c r="B23" s="15"/>
      <c r="C23" s="11" t="s">
        <v>1321</v>
      </c>
      <c r="D23" s="11" t="s">
        <v>1327</v>
      </c>
      <c r="E23" s="14">
        <v>120000</v>
      </c>
      <c r="F23" s="14">
        <v>460000</v>
      </c>
      <c r="G23" s="11" t="s">
        <v>188</v>
      </c>
      <c r="H23" s="15">
        <v>1991</v>
      </c>
      <c r="I23" s="16"/>
      <c r="J23" t="str">
        <f t="shared" si="0"/>
        <v>M.Youn et al.1991</v>
      </c>
      <c r="K23" s="19" t="str">
        <f>IF(COUNTIF(NSR!AB$21:AB$54,"*"&amp;G23&amp;"*")&gt;0,"○",IF(COUNTIF(NSR!AC$21:AC$54,"*"&amp;SUBSTITUTE(D23," et al.",)&amp;"*"&amp;H23)&gt;0,"△","×"))</f>
        <v>○</v>
      </c>
    </row>
    <row r="24" spans="1:11" ht="12.75">
      <c r="A24" s="10" t="s">
        <v>1328</v>
      </c>
      <c r="B24" s="15"/>
      <c r="C24" s="11" t="s">
        <v>1329</v>
      </c>
      <c r="D24" s="11" t="s">
        <v>1298</v>
      </c>
      <c r="E24" s="14">
        <v>98000</v>
      </c>
      <c r="F24" s="14">
        <v>2600000</v>
      </c>
      <c r="G24" s="11" t="s">
        <v>177</v>
      </c>
      <c r="H24" s="15">
        <v>1975</v>
      </c>
      <c r="I24" s="16"/>
      <c r="J24" t="str">
        <f t="shared" si="0"/>
        <v>R.J.Peterson et al.1975</v>
      </c>
      <c r="K24" s="19" t="str">
        <f>IF(COUNTIF(NSR!AB$21:AB$54,"*"&amp;G24&amp;"*")&gt;0,"○",IF(COUNTIF(NSR!AC$21:AC$54,"*"&amp;SUBSTITUTE(D24," et al.",)&amp;"*"&amp;H24)&gt;0,"△","×"))</f>
        <v>×</v>
      </c>
    </row>
    <row r="25" spans="1:11" ht="12.75">
      <c r="A25" s="10" t="s">
        <v>1330</v>
      </c>
      <c r="B25" s="15"/>
      <c r="C25" s="11" t="s">
        <v>1331</v>
      </c>
      <c r="D25" s="11" t="s">
        <v>1742</v>
      </c>
      <c r="E25" s="14">
        <v>14000000</v>
      </c>
      <c r="F25" s="14">
        <v>21000000</v>
      </c>
      <c r="G25" s="11" t="s">
        <v>189</v>
      </c>
      <c r="H25" s="15">
        <v>1964</v>
      </c>
      <c r="I25" s="16"/>
      <c r="J25" t="str">
        <f t="shared" si="0"/>
        <v>E.M.Bernstein1964</v>
      </c>
      <c r="K25" s="19" t="str">
        <f>IF(COUNTIF(NSR!AB$21:AB$54,"*"&amp;G25&amp;"*")&gt;0,"○",IF(COUNTIF(NSR!AC$21:AC$54,"*"&amp;SUBSTITUTE(D25," et al.",)&amp;"*"&amp;H25)&gt;0,"△","×"))</f>
        <v>○</v>
      </c>
    </row>
    <row r="26" spans="1:11" ht="12.75">
      <c r="A26" s="10" t="s">
        <v>447</v>
      </c>
      <c r="B26" s="15"/>
      <c r="C26" s="11" t="s">
        <v>1321</v>
      </c>
      <c r="D26" s="11" t="s">
        <v>448</v>
      </c>
      <c r="E26" s="14">
        <v>6900000</v>
      </c>
      <c r="F26" s="14">
        <v>6900000</v>
      </c>
      <c r="G26" s="11" t="s">
        <v>190</v>
      </c>
      <c r="H26" s="15">
        <v>1964</v>
      </c>
      <c r="I26" s="16"/>
      <c r="J26" t="str">
        <f t="shared" si="0"/>
        <v>T.Yanabu et al.1964</v>
      </c>
      <c r="K26" s="19" t="str">
        <f>IF(COUNTIF(NSR!AB$21:AB$54,"*"&amp;G26&amp;"*")&gt;0,"○",IF(COUNTIF(NSR!AC$21:AC$54,"*"&amp;SUBSTITUTE(D26," et al.",)&amp;"*"&amp;H26)&gt;0,"△","×"))</f>
        <v>×</v>
      </c>
    </row>
    <row r="27" spans="1:11" ht="12.75">
      <c r="A27" s="10" t="s">
        <v>449</v>
      </c>
      <c r="B27" s="15"/>
      <c r="C27" s="11" t="s">
        <v>1310</v>
      </c>
      <c r="D27" s="11" t="s">
        <v>450</v>
      </c>
      <c r="E27" s="14">
        <v>180000</v>
      </c>
      <c r="F27" s="14">
        <v>200000</v>
      </c>
      <c r="G27" s="11" t="s">
        <v>191</v>
      </c>
      <c r="H27" s="15">
        <v>1955</v>
      </c>
      <c r="I27" s="16"/>
      <c r="J27" t="str">
        <f t="shared" si="0"/>
        <v>G.G.Bach.D.J.Liversey1955</v>
      </c>
      <c r="K27" s="19" t="str">
        <f>IF(COUNTIF(NSR!AB$21:AB$54,"*"&amp;G27&amp;"*")&gt;0,"○",IF(COUNTIF(NSR!AC$21:AC$54,"*"&amp;SUBSTITUTE(D27," et al.",)&amp;"*"&amp;H27)&gt;0,"△","×"))</f>
        <v>×</v>
      </c>
    </row>
    <row r="28" spans="1:11" ht="12.75">
      <c r="A28" s="10" t="s">
        <v>451</v>
      </c>
      <c r="B28" s="15"/>
      <c r="C28" s="11" t="s">
        <v>1310</v>
      </c>
      <c r="D28" s="11" t="s">
        <v>450</v>
      </c>
      <c r="E28" s="14">
        <v>74000</v>
      </c>
      <c r="F28" s="14">
        <v>190000</v>
      </c>
      <c r="G28" s="11" t="s">
        <v>191</v>
      </c>
      <c r="H28" s="15">
        <v>1955</v>
      </c>
      <c r="I28" s="16"/>
      <c r="J28" t="str">
        <f t="shared" si="0"/>
        <v>G.G.Bach.D.J.Liversey1955</v>
      </c>
      <c r="K28" s="19" t="str">
        <f>IF(COUNTIF(NSR!AB$21:AB$54,"*"&amp;G28&amp;"*")&gt;0,"○",IF(COUNTIF(NSR!AC$21:AC$54,"*"&amp;SUBSTITUTE(D28," et al.",)&amp;"*"&amp;H28)&gt;0,"△","×"))</f>
        <v>×</v>
      </c>
    </row>
    <row r="29" spans="1:11" ht="12.75">
      <c r="A29" s="10" t="s">
        <v>452</v>
      </c>
      <c r="B29" s="15"/>
      <c r="C29" s="11" t="s">
        <v>453</v>
      </c>
      <c r="D29" s="11" t="s">
        <v>454</v>
      </c>
      <c r="E29" s="14">
        <v>8800000</v>
      </c>
      <c r="F29" s="14">
        <v>409999999.99999994</v>
      </c>
      <c r="G29" s="11" t="s">
        <v>192</v>
      </c>
      <c r="H29" s="15">
        <v>2007</v>
      </c>
      <c r="I29" s="16"/>
      <c r="J29" t="str">
        <f t="shared" si="0"/>
        <v>L.Lamia et al.2007</v>
      </c>
      <c r="K29" s="19" t="str">
        <f>IF(COUNTIF(NSR!AB$21:AB$54,"*"&amp;G29&amp;"*")&gt;0,"○",IF(COUNTIF(NSR!AC$21:AC$54,"*"&amp;SUBSTITUTE(D29," et al.",)&amp;"*"&amp;H29)&gt;0,"△","×"))</f>
        <v>×</v>
      </c>
    </row>
    <row r="30" spans="1:11" ht="12.75">
      <c r="A30" s="10" t="s">
        <v>455</v>
      </c>
      <c r="B30" s="15"/>
      <c r="C30" s="11" t="s">
        <v>456</v>
      </c>
      <c r="D30" s="11" t="s">
        <v>457</v>
      </c>
      <c r="E30" s="14">
        <v>2200000</v>
      </c>
      <c r="F30" s="14">
        <v>4100000</v>
      </c>
      <c r="G30" s="11" t="s">
        <v>193</v>
      </c>
      <c r="H30" s="15">
        <v>1979</v>
      </c>
      <c r="I30" s="16"/>
      <c r="J30" t="str">
        <f t="shared" si="0"/>
        <v>Y.Rihet et al.1979</v>
      </c>
      <c r="K30" s="19" t="str">
        <f>IF(COUNTIF(NSR!AB$21:AB$54,"*"&amp;G30&amp;"*")&gt;0,"○",IF(COUNTIF(NSR!AC$21:AC$54,"*"&amp;SUBSTITUTE(D30," et al.",)&amp;"*"&amp;H30)&gt;0,"△","×"))</f>
        <v>○</v>
      </c>
    </row>
    <row r="31" spans="1:11" ht="12.75">
      <c r="A31" s="10" t="s">
        <v>458</v>
      </c>
      <c r="B31" s="15"/>
      <c r="C31" s="11" t="s">
        <v>456</v>
      </c>
      <c r="D31" s="11" t="s">
        <v>457</v>
      </c>
      <c r="E31" s="14">
        <v>2600000</v>
      </c>
      <c r="F31" s="14">
        <v>3700000</v>
      </c>
      <c r="G31" s="11" t="s">
        <v>193</v>
      </c>
      <c r="H31" s="15">
        <v>1979</v>
      </c>
      <c r="I31" s="16"/>
      <c r="J31" t="str">
        <f t="shared" si="0"/>
        <v>Y.Rihet et al.1979</v>
      </c>
      <c r="K31" s="19" t="str">
        <f>IF(COUNTIF(NSR!AB$21:AB$54,"*"&amp;G31&amp;"*")&gt;0,"○",IF(COUNTIF(NSR!AC$21:AC$54,"*"&amp;SUBSTITUTE(D31," et al.",)&amp;"*"&amp;H31)&gt;0,"△","×"))</f>
        <v>○</v>
      </c>
    </row>
    <row r="32" spans="1:11" ht="12.75">
      <c r="A32" s="10" t="s">
        <v>459</v>
      </c>
      <c r="B32" s="15"/>
      <c r="C32" s="11" t="s">
        <v>460</v>
      </c>
      <c r="D32" s="11" t="s">
        <v>1300</v>
      </c>
      <c r="E32" s="14">
        <v>1500000</v>
      </c>
      <c r="F32" s="14">
        <v>1500000</v>
      </c>
      <c r="G32" s="11" t="s">
        <v>178</v>
      </c>
      <c r="H32" s="15">
        <v>1956</v>
      </c>
      <c r="I32" s="16"/>
      <c r="J32" t="str">
        <f t="shared" si="0"/>
        <v>G.B.Chadwick et al.1956</v>
      </c>
      <c r="K32" s="19" t="str">
        <f>IF(COUNTIF(NSR!AB$21:AB$54,"*"&amp;G32&amp;"*")&gt;0,"○",IF(COUNTIF(NSR!AC$21:AC$54,"*"&amp;SUBSTITUTE(D32," et al.",)&amp;"*"&amp;H32)&gt;0,"△","×"))</f>
        <v>×</v>
      </c>
    </row>
    <row r="33" spans="1:11" ht="12.75">
      <c r="A33" s="10" t="s">
        <v>461</v>
      </c>
      <c r="B33" s="15"/>
      <c r="C33" s="11" t="s">
        <v>462</v>
      </c>
      <c r="D33" s="11" t="s">
        <v>1327</v>
      </c>
      <c r="E33" s="14">
        <v>0</v>
      </c>
      <c r="F33" s="14">
        <v>0</v>
      </c>
      <c r="G33" s="11" t="s">
        <v>188</v>
      </c>
      <c r="H33" s="15">
        <v>1991</v>
      </c>
      <c r="I33" s="16"/>
      <c r="J33" t="str">
        <f t="shared" si="0"/>
        <v>M.Youn et al.1991</v>
      </c>
      <c r="K33" s="19" t="str">
        <f>IF(COUNTIF(NSR!AB$21:AB$54,"*"&amp;G33&amp;"*")&gt;0,"○",IF(COUNTIF(NSR!AC$21:AC$54,"*"&amp;SUBSTITUTE(D33," et al.",)&amp;"*"&amp;H33)&gt;0,"△","×"))</f>
        <v>○</v>
      </c>
    </row>
    <row r="34" spans="1:11" ht="12.75">
      <c r="A34" s="10" t="s">
        <v>463</v>
      </c>
      <c r="B34" s="15"/>
      <c r="C34" s="11" t="s">
        <v>462</v>
      </c>
      <c r="D34" s="11" t="s">
        <v>1298</v>
      </c>
      <c r="E34" s="14">
        <v>0</v>
      </c>
      <c r="F34" s="14">
        <v>0</v>
      </c>
      <c r="G34" s="11" t="s">
        <v>177</v>
      </c>
      <c r="H34" s="15">
        <v>1975</v>
      </c>
      <c r="I34" s="16"/>
      <c r="J34" t="str">
        <f t="shared" si="0"/>
        <v>R.J.Peterson et al.1975</v>
      </c>
      <c r="K34" s="19" t="str">
        <f>IF(COUNTIF(NSR!AB$21:AB$54,"*"&amp;G34&amp;"*")&gt;0,"○",IF(COUNTIF(NSR!AC$21:AC$54,"*"&amp;SUBSTITUTE(D34," et al.",)&amp;"*"&amp;H34)&gt;0,"△","×"))</f>
        <v>×</v>
      </c>
    </row>
    <row r="35" spans="1:9" ht="12">
      <c r="A35" s="10"/>
      <c r="B35" s="11"/>
      <c r="C35" s="11"/>
      <c r="D35" s="11"/>
      <c r="E35" s="12"/>
      <c r="F35" s="12"/>
      <c r="G35" s="11"/>
      <c r="H35" s="11"/>
      <c r="I35" s="13"/>
    </row>
    <row r="36" spans="1:11" ht="12.75">
      <c r="A36" s="10" t="s">
        <v>464</v>
      </c>
      <c r="B36" s="15"/>
      <c r="C36" s="11" t="s">
        <v>465</v>
      </c>
      <c r="D36" s="11" t="s">
        <v>466</v>
      </c>
      <c r="E36" s="14">
        <v>2600000</v>
      </c>
      <c r="F36" s="14">
        <v>4800000</v>
      </c>
      <c r="G36" s="11" t="s">
        <v>194</v>
      </c>
      <c r="H36" s="15">
        <v>1959</v>
      </c>
      <c r="I36" s="16"/>
      <c r="J36" t="str">
        <f t="shared" si="0"/>
        <v>J.H.Gibbons et al.1959</v>
      </c>
      <c r="K36" s="19" t="str">
        <f>IF(COUNTIF(NSR!AB$56:AB$67,"*"&amp;G36&amp;"*")&gt;0,"○",IF(COUNTIF(NSR!AC$56:AC$67,"*"&amp;SUBSTITUTE(D36," et al.",)&amp;"*"&amp;H36)&gt;0,"△","×"))</f>
        <v>×</v>
      </c>
    </row>
    <row r="37" spans="1:9" ht="12">
      <c r="A37" s="10"/>
      <c r="B37" s="11"/>
      <c r="C37" s="11"/>
      <c r="D37" s="11"/>
      <c r="E37" s="12"/>
      <c r="F37" s="12"/>
      <c r="G37" s="11"/>
      <c r="H37" s="11"/>
      <c r="I37" s="13"/>
    </row>
    <row r="38" spans="1:11" ht="12.75">
      <c r="A38" s="10" t="s">
        <v>467</v>
      </c>
      <c r="B38" s="15"/>
      <c r="C38" s="11" t="s">
        <v>468</v>
      </c>
      <c r="D38" s="11" t="s">
        <v>469</v>
      </c>
      <c r="E38" s="14">
        <v>15000000</v>
      </c>
      <c r="F38" s="14">
        <v>25000000</v>
      </c>
      <c r="G38" s="11" t="s">
        <v>195</v>
      </c>
      <c r="H38" s="15">
        <v>1963</v>
      </c>
      <c r="I38" s="16"/>
      <c r="J38" t="str">
        <f t="shared" si="0"/>
        <v>N.W.Reay et al.1963</v>
      </c>
      <c r="K38" s="19" t="str">
        <f>IF(COUNTIF(NSR!AB$69:AB$160,"*"&amp;G38&amp;"*")&gt;0,"○",IF(COUNTIF(NSR!AC$69:AC$160,"*"&amp;SUBSTITUTE(D38," et al.",)&amp;"*"&amp;H38)&gt;0,"△","×"))</f>
        <v>×</v>
      </c>
    </row>
    <row r="39" spans="1:11" ht="12.75">
      <c r="A39" s="10" t="s">
        <v>470</v>
      </c>
      <c r="B39" s="15"/>
      <c r="C39" s="11" t="s">
        <v>471</v>
      </c>
      <c r="D39" s="11" t="s">
        <v>472</v>
      </c>
      <c r="E39" s="14">
        <v>7200000</v>
      </c>
      <c r="F39" s="14">
        <v>7200000</v>
      </c>
      <c r="G39" s="11" t="s">
        <v>196</v>
      </c>
      <c r="H39" s="15">
        <v>1959</v>
      </c>
      <c r="I39" s="16"/>
      <c r="J39" t="str">
        <f t="shared" si="0"/>
        <v>D.S.Gemmell et al.1959</v>
      </c>
      <c r="K39" s="19" t="str">
        <f>IF(COUNTIF(NSR!AB$69:AB$160,"*"&amp;G39&amp;"*")&gt;0,"○",IF(COUNTIF(NSR!AC$69:AC$160,"*"&amp;SUBSTITUTE(D39," et al.",)&amp;"*"&amp;H39)&gt;0,"△","×"))</f>
        <v>×</v>
      </c>
    </row>
    <row r="40" spans="1:11" ht="12.75">
      <c r="A40" s="10" t="s">
        <v>473</v>
      </c>
      <c r="B40" s="15"/>
      <c r="C40" s="11" t="s">
        <v>474</v>
      </c>
      <c r="D40" s="11" t="s">
        <v>475</v>
      </c>
      <c r="E40" s="14">
        <v>0</v>
      </c>
      <c r="F40" s="14">
        <v>0</v>
      </c>
      <c r="G40" s="11" t="s">
        <v>197</v>
      </c>
      <c r="H40" s="15">
        <v>1992</v>
      </c>
      <c r="I40" s="16"/>
      <c r="J40" t="str">
        <f t="shared" si="0"/>
        <v>F.E.Cecil et al.1992</v>
      </c>
      <c r="K40" s="19" t="str">
        <f>IF(COUNTIF(NSR!AB$69:AB$160,"*"&amp;G40&amp;"*")&gt;0,"○",IF(COUNTIF(NSR!AC$69:AC$160,"*"&amp;SUBSTITUTE(D40," et al.",)&amp;"*"&amp;H40)&gt;0,"△","×"))</f>
        <v>○</v>
      </c>
    </row>
    <row r="41" spans="1:11" ht="12.75">
      <c r="A41" s="10" t="s">
        <v>476</v>
      </c>
      <c r="B41" s="15"/>
      <c r="C41" s="11" t="s">
        <v>477</v>
      </c>
      <c r="D41" s="11" t="s">
        <v>1030</v>
      </c>
      <c r="E41" s="14">
        <v>100000</v>
      </c>
      <c r="F41" s="14">
        <v>100000</v>
      </c>
      <c r="G41" s="11" t="s">
        <v>198</v>
      </c>
      <c r="H41" s="15">
        <v>1999</v>
      </c>
      <c r="I41" s="16"/>
      <c r="J41" t="str">
        <f t="shared" si="0"/>
        <v>H.R.Weller1999</v>
      </c>
      <c r="K41" s="19" t="str">
        <f>IF(COUNTIF(NSR!AB$69:AB$160,"*"&amp;G41&amp;"*")&gt;0,"○",IF(COUNTIF(NSR!AC$69:AC$160,"*"&amp;SUBSTITUTE(D41," et al.",)&amp;"*"&amp;H41)&gt;0,"△","×"))</f>
        <v>×</v>
      </c>
    </row>
    <row r="42" spans="1:11" ht="12.75">
      <c r="A42" s="10" t="s">
        <v>478</v>
      </c>
      <c r="B42" s="15">
        <v>1</v>
      </c>
      <c r="C42" s="11" t="s">
        <v>468</v>
      </c>
      <c r="D42" s="11" t="s">
        <v>479</v>
      </c>
      <c r="E42" s="14">
        <v>80000</v>
      </c>
      <c r="F42" s="14">
        <v>100000</v>
      </c>
      <c r="G42" s="11" t="s">
        <v>199</v>
      </c>
      <c r="H42" s="15">
        <v>2000</v>
      </c>
      <c r="I42" s="16"/>
      <c r="J42" t="str">
        <f t="shared" si="0"/>
        <v>J.H.Kelley et al.2000</v>
      </c>
      <c r="K42" s="19" t="str">
        <f>IF(COUNTIF(NSR!AB$69:AB$160,"*"&amp;G42&amp;"*")&gt;0,"○",IF(COUNTIF(NSR!AC$69:AC$160,"*"&amp;SUBSTITUTE(D42," et al.",)&amp;"*"&amp;H42)&gt;0,"△","×"))</f>
        <v>○</v>
      </c>
    </row>
    <row r="43" spans="1:11" ht="12.75">
      <c r="A43" s="10" t="s">
        <v>478</v>
      </c>
      <c r="B43" s="15">
        <v>2</v>
      </c>
      <c r="C43" s="11" t="s">
        <v>477</v>
      </c>
      <c r="D43" s="11" t="s">
        <v>479</v>
      </c>
      <c r="E43" s="14">
        <v>80000</v>
      </c>
      <c r="F43" s="14">
        <v>100000</v>
      </c>
      <c r="G43" s="11" t="s">
        <v>199</v>
      </c>
      <c r="H43" s="15">
        <v>2000</v>
      </c>
      <c r="I43" s="16"/>
      <c r="J43" t="str">
        <f t="shared" si="0"/>
        <v>J.H.Kelley et al.2000</v>
      </c>
      <c r="K43" s="19" t="str">
        <f>IF(COUNTIF(NSR!AB$69:AB$160,"*"&amp;G43&amp;"*")&gt;0,"○",IF(COUNTIF(NSR!AC$69:AC$160,"*"&amp;SUBSTITUTE(D43," et al.",)&amp;"*"&amp;H43)&gt;0,"△","×"))</f>
        <v>○</v>
      </c>
    </row>
    <row r="44" spans="1:11" ht="12.75">
      <c r="A44" s="10" t="s">
        <v>480</v>
      </c>
      <c r="B44" s="15"/>
      <c r="C44" s="11" t="s">
        <v>471</v>
      </c>
      <c r="D44" s="11" t="s">
        <v>481</v>
      </c>
      <c r="E44" s="14">
        <v>14000000</v>
      </c>
      <c r="F44" s="14">
        <v>21000000</v>
      </c>
      <c r="G44" s="11" t="s">
        <v>200</v>
      </c>
      <c r="H44" s="15">
        <v>1972</v>
      </c>
      <c r="I44" s="16"/>
      <c r="J44" t="str">
        <f t="shared" si="0"/>
        <v>C.Brassard et al.1972</v>
      </c>
      <c r="K44" s="19" t="str">
        <f>IF(COUNTIF(NSR!AB$69:AB$160,"*"&amp;G44&amp;"*")&gt;0,"○",IF(COUNTIF(NSR!AC$69:AC$160,"*"&amp;SUBSTITUTE(D44," et al.",)&amp;"*"&amp;H44)&gt;0,"△","×"))</f>
        <v>○</v>
      </c>
    </row>
    <row r="45" spans="1:11" ht="12.75">
      <c r="A45" s="10" t="s">
        <v>482</v>
      </c>
      <c r="B45" s="15"/>
      <c r="C45" s="11" t="s">
        <v>471</v>
      </c>
      <c r="D45" s="11" t="s">
        <v>483</v>
      </c>
      <c r="E45" s="14">
        <v>12000000</v>
      </c>
      <c r="F45" s="14">
        <v>14000000</v>
      </c>
      <c r="G45" s="11" t="s">
        <v>201</v>
      </c>
      <c r="H45" s="15">
        <v>1967</v>
      </c>
      <c r="I45" s="16"/>
      <c r="J45" t="str">
        <f t="shared" si="0"/>
        <v>L.Feldman et al.1967</v>
      </c>
      <c r="K45" s="19" t="str">
        <f>IF(COUNTIF(NSR!AB$69:AB$160,"*"&amp;G45&amp;"*")&gt;0,"○",IF(COUNTIF(NSR!AC$69:AC$160,"*"&amp;SUBSTITUTE(D45," et al.",)&amp;"*"&amp;H45)&gt;0,"△","×"))</f>
        <v>×</v>
      </c>
    </row>
    <row r="46" spans="1:11" ht="12.75">
      <c r="A46" s="10" t="s">
        <v>484</v>
      </c>
      <c r="B46" s="15"/>
      <c r="C46" s="11" t="s">
        <v>471</v>
      </c>
      <c r="D46" s="11" t="s">
        <v>1322</v>
      </c>
      <c r="E46" s="14">
        <v>530000</v>
      </c>
      <c r="F46" s="14">
        <v>4000000</v>
      </c>
      <c r="G46" s="11" t="s">
        <v>202</v>
      </c>
      <c r="H46" s="15">
        <v>1965</v>
      </c>
      <c r="I46" s="16"/>
      <c r="J46" t="str">
        <f t="shared" si="0"/>
        <v>R.E.Segel et al.1965</v>
      </c>
      <c r="K46" s="19" t="str">
        <f>IF(COUNTIF(NSR!AB$69:AB$160,"*"&amp;G46&amp;"*")&gt;0,"○",IF(COUNTIF(NSR!AC$69:AC$160,"*"&amp;SUBSTITUTE(D46," et al.",)&amp;"*"&amp;H46)&gt;0,"△","×"))</f>
        <v>×</v>
      </c>
    </row>
    <row r="47" spans="1:11" ht="12.75">
      <c r="A47" s="10" t="s">
        <v>485</v>
      </c>
      <c r="B47" s="15"/>
      <c r="C47" s="11" t="s">
        <v>471</v>
      </c>
      <c r="D47" s="11" t="s">
        <v>486</v>
      </c>
      <c r="E47" s="14">
        <v>18000000</v>
      </c>
      <c r="F47" s="14">
        <v>59000000</v>
      </c>
      <c r="G47" s="11" t="s">
        <v>203</v>
      </c>
      <c r="H47" s="15">
        <v>1983</v>
      </c>
      <c r="I47" s="16"/>
      <c r="J47" t="str">
        <f t="shared" si="0"/>
        <v>M.Anghinolfi et al.1983</v>
      </c>
      <c r="K47" s="19" t="str">
        <f>IF(COUNTIF(NSR!AB$69:AB$160,"*"&amp;G47&amp;"*")&gt;0,"○",IF(COUNTIF(NSR!AC$69:AC$160,"*"&amp;SUBSTITUTE(D47," et al.",)&amp;"*"&amp;H47)&gt;0,"△","×"))</f>
        <v>△</v>
      </c>
    </row>
    <row r="48" spans="1:11" ht="12.75">
      <c r="A48" s="10" t="s">
        <v>487</v>
      </c>
      <c r="B48" s="15"/>
      <c r="C48" s="11" t="s">
        <v>471</v>
      </c>
      <c r="D48" s="11" t="s">
        <v>488</v>
      </c>
      <c r="E48" s="14">
        <v>940000</v>
      </c>
      <c r="F48" s="14">
        <v>14000000</v>
      </c>
      <c r="G48" s="11" t="s">
        <v>204</v>
      </c>
      <c r="H48" s="15">
        <v>1964</v>
      </c>
      <c r="I48" s="16"/>
      <c r="J48" t="str">
        <f t="shared" si="0"/>
        <v>R.G.Allas et al.1964</v>
      </c>
      <c r="K48" s="19" t="str">
        <f>IF(COUNTIF(NSR!AB$69:AB$160,"*"&amp;G48&amp;"*")&gt;0,"○",IF(COUNTIF(NSR!AC$69:AC$160,"*"&amp;SUBSTITUTE(D48," et al.",)&amp;"*"&amp;H48)&gt;0,"△","×"))</f>
        <v>○</v>
      </c>
    </row>
    <row r="49" spans="1:11" ht="12.75">
      <c r="A49" s="10" t="s">
        <v>489</v>
      </c>
      <c r="B49" s="15"/>
      <c r="C49" s="11" t="s">
        <v>471</v>
      </c>
      <c r="D49" s="11" t="s">
        <v>490</v>
      </c>
      <c r="E49" s="14">
        <v>160000</v>
      </c>
      <c r="F49" s="14">
        <v>160000</v>
      </c>
      <c r="G49" s="11" t="s">
        <v>205</v>
      </c>
      <c r="H49" s="15">
        <v>1974</v>
      </c>
      <c r="I49" s="16"/>
      <c r="J49" t="str">
        <f t="shared" si="0"/>
        <v>B.D.Anderson et al.1974</v>
      </c>
      <c r="K49" s="19" t="str">
        <f>IF(COUNTIF(NSR!AB$69:AB$160,"*"&amp;G49&amp;"*")&gt;0,"○",IF(COUNTIF(NSR!AC$69:AC$160,"*"&amp;SUBSTITUTE(D49," et al.",)&amp;"*"&amp;H49)&gt;0,"△","×"))</f>
        <v>×</v>
      </c>
    </row>
    <row r="50" spans="1:11" ht="12.75">
      <c r="A50" s="10" t="s">
        <v>491</v>
      </c>
      <c r="B50" s="15"/>
      <c r="C50" s="11" t="s">
        <v>492</v>
      </c>
      <c r="D50" s="11" t="s">
        <v>493</v>
      </c>
      <c r="E50" s="14">
        <v>13000000</v>
      </c>
      <c r="F50" s="14">
        <v>20000000</v>
      </c>
      <c r="G50" s="11" t="s">
        <v>206</v>
      </c>
      <c r="H50" s="15">
        <v>1969</v>
      </c>
      <c r="I50" s="16"/>
      <c r="J50" t="str">
        <f t="shared" si="0"/>
        <v>G.Kernel et al.1969</v>
      </c>
      <c r="K50" s="19" t="str">
        <f>IF(COUNTIF(NSR!AB$69:AB$160,"*"&amp;G50&amp;"*")&gt;0,"○",IF(COUNTIF(NSR!AC$69:AC$160,"*"&amp;SUBSTITUTE(D50," et al.",)&amp;"*"&amp;H50)&gt;0,"△","×"))</f>
        <v>○</v>
      </c>
    </row>
    <row r="51" spans="1:11" ht="12.75">
      <c r="A51" s="10" t="s">
        <v>494</v>
      </c>
      <c r="B51" s="15"/>
      <c r="C51" s="11" t="s">
        <v>492</v>
      </c>
      <c r="D51" s="11" t="s">
        <v>493</v>
      </c>
      <c r="E51" s="14">
        <v>13000000</v>
      </c>
      <c r="F51" s="14">
        <v>21000000</v>
      </c>
      <c r="G51" s="11" t="s">
        <v>206</v>
      </c>
      <c r="H51" s="15">
        <v>1969</v>
      </c>
      <c r="I51" s="16"/>
      <c r="J51" t="str">
        <f t="shared" si="0"/>
        <v>G.Kernel et al.1969</v>
      </c>
      <c r="K51" s="19" t="str">
        <f>IF(COUNTIF(NSR!AB$69:AB$160,"*"&amp;G51&amp;"*")&gt;0,"○",IF(COUNTIF(NSR!AC$69:AC$160,"*"&amp;SUBSTITUTE(D51," et al.",)&amp;"*"&amp;H51)&gt;0,"△","×"))</f>
        <v>○</v>
      </c>
    </row>
    <row r="52" spans="1:11" ht="12.75">
      <c r="A52" s="10" t="s">
        <v>495</v>
      </c>
      <c r="B52" s="15"/>
      <c r="C52" s="11" t="s">
        <v>471</v>
      </c>
      <c r="D52" s="11" t="s">
        <v>493</v>
      </c>
      <c r="E52" s="14">
        <v>13000000</v>
      </c>
      <c r="F52" s="14">
        <v>21000000</v>
      </c>
      <c r="G52" s="11" t="s">
        <v>206</v>
      </c>
      <c r="H52" s="15">
        <v>1969</v>
      </c>
      <c r="I52" s="16"/>
      <c r="J52" t="str">
        <f t="shared" si="0"/>
        <v>G.Kernel et al.1969</v>
      </c>
      <c r="K52" s="19" t="str">
        <f>IF(COUNTIF(NSR!AB$69:AB$160,"*"&amp;G52&amp;"*")&gt;0,"○",IF(COUNTIF(NSR!AC$69:AC$160,"*"&amp;SUBSTITUTE(D52," et al.",)&amp;"*"&amp;H52)&gt;0,"△","×"))</f>
        <v>○</v>
      </c>
    </row>
    <row r="53" spans="1:11" ht="12.75">
      <c r="A53" s="10" t="s">
        <v>496</v>
      </c>
      <c r="B53" s="15"/>
      <c r="C53" s="11" t="s">
        <v>468</v>
      </c>
      <c r="D53" s="11" t="s">
        <v>497</v>
      </c>
      <c r="E53" s="14">
        <v>7300000</v>
      </c>
      <c r="F53" s="14">
        <v>24000000</v>
      </c>
      <c r="G53" s="11" t="s">
        <v>207</v>
      </c>
      <c r="H53" s="15">
        <v>2004</v>
      </c>
      <c r="I53" s="16"/>
      <c r="J53" t="str">
        <f t="shared" si="0"/>
        <v>D.R.Chakrabarty et al.2004</v>
      </c>
      <c r="K53" s="19" t="str">
        <f>IF(COUNTIF(NSR!AB$69:AB$160,"*"&amp;G53&amp;"*")&gt;0,"○",IF(COUNTIF(NSR!AC$69:AC$160,"*"&amp;SUBSTITUTE(D53," et al.",)&amp;"*"&amp;H53)&gt;0,"△","×"))</f>
        <v>○</v>
      </c>
    </row>
    <row r="54" spans="1:11" ht="12.75">
      <c r="A54" s="10" t="s">
        <v>498</v>
      </c>
      <c r="B54" s="15"/>
      <c r="C54" s="11" t="s">
        <v>499</v>
      </c>
      <c r="D54" s="11" t="s">
        <v>500</v>
      </c>
      <c r="E54" s="14">
        <v>4000000</v>
      </c>
      <c r="F54" s="14">
        <v>14000000</v>
      </c>
      <c r="G54" s="11" t="s">
        <v>208</v>
      </c>
      <c r="H54" s="15">
        <v>1982</v>
      </c>
      <c r="I54" s="16"/>
      <c r="J54" t="str">
        <f t="shared" si="0"/>
        <v>M.T.Collins et al.1982</v>
      </c>
      <c r="K54" s="19" t="str">
        <f>IF(COUNTIF(NSR!AB$69:AB$160,"*"&amp;G54&amp;"*")&gt;0,"○",IF(COUNTIF(NSR!AC$69:AC$160,"*"&amp;SUBSTITUTE(D54," et al.",)&amp;"*"&amp;H54)&gt;0,"△","×"))</f>
        <v>○</v>
      </c>
    </row>
    <row r="55" spans="1:9" ht="12">
      <c r="A55" s="10"/>
      <c r="B55" s="11"/>
      <c r="C55" s="11"/>
      <c r="D55" s="11"/>
      <c r="E55" s="12"/>
      <c r="F55" s="12"/>
      <c r="G55" s="11"/>
      <c r="H55" s="11"/>
      <c r="I55" s="13"/>
    </row>
    <row r="56" spans="1:11" ht="12.75">
      <c r="A56" s="10" t="s">
        <v>501</v>
      </c>
      <c r="B56" s="15"/>
      <c r="C56" s="11" t="s">
        <v>502</v>
      </c>
      <c r="D56" s="11" t="s">
        <v>503</v>
      </c>
      <c r="E56" s="14">
        <v>11000000</v>
      </c>
      <c r="F56" s="14">
        <v>28000000</v>
      </c>
      <c r="G56" s="11" t="s">
        <v>209</v>
      </c>
      <c r="H56" s="15">
        <v>1981</v>
      </c>
      <c r="I56" s="16"/>
      <c r="J56" t="str">
        <f t="shared" si="0"/>
        <v>B.Anders et al.1981</v>
      </c>
      <c r="K56" s="19" t="str">
        <f>IF(COUNTIF(NSR!AB$162:AB$222,"*"&amp;G56&amp;"*")&gt;0,"○",IF(COUNTIF(NSR!AC$162:AC$222,"*"&amp;SUBSTITUTE(D56," et al.",)&amp;"*"&amp;H56)&gt;0,"△","×"))</f>
        <v>×</v>
      </c>
    </row>
    <row r="57" spans="1:11" ht="12.75">
      <c r="A57" s="10" t="s">
        <v>504</v>
      </c>
      <c r="B57" s="15"/>
      <c r="C57" s="11" t="s">
        <v>505</v>
      </c>
      <c r="D57" s="11" t="s">
        <v>506</v>
      </c>
      <c r="E57" s="14">
        <v>36000000</v>
      </c>
      <c r="F57" s="14">
        <v>150000000</v>
      </c>
      <c r="G57" s="11" t="s">
        <v>507</v>
      </c>
      <c r="H57" s="15">
        <v>1962</v>
      </c>
      <c r="I57" s="16"/>
      <c r="J57" t="str">
        <f t="shared" si="0"/>
        <v>G.Albouy et al.1962</v>
      </c>
      <c r="K57" s="19" t="str">
        <f>IF(COUNTIF(NSR!AB$162:AB$222,"*"&amp;G57&amp;"*")&gt;0,"○",IF(COUNTIF(NSR!AC$162:AC$222,"*"&amp;SUBSTITUTE(D57," et al.",)&amp;"*"&amp;H57)&gt;0,"△","×"))</f>
        <v>×</v>
      </c>
    </row>
    <row r="58" spans="1:11" ht="12.75">
      <c r="A58" s="10" t="s">
        <v>508</v>
      </c>
      <c r="B58" s="15"/>
      <c r="C58" s="11" t="s">
        <v>505</v>
      </c>
      <c r="D58" s="11" t="s">
        <v>509</v>
      </c>
      <c r="E58" s="14">
        <v>200000</v>
      </c>
      <c r="F58" s="14">
        <v>99000000</v>
      </c>
      <c r="G58" s="11" t="s">
        <v>210</v>
      </c>
      <c r="H58" s="15">
        <v>1952</v>
      </c>
      <c r="I58" s="16"/>
      <c r="J58" t="str">
        <f t="shared" si="0"/>
        <v>N.M.Hintz et al.1952</v>
      </c>
      <c r="K58" s="19" t="str">
        <f>IF(COUNTIF(NSR!AB$162:AB$222,"*"&amp;G58&amp;"*")&gt;0,"○",IF(COUNTIF(NSR!AC$162:AC$222,"*"&amp;SUBSTITUTE(D58," et al.",)&amp;"*"&amp;H58)&gt;0,"△","×"))</f>
        <v>×</v>
      </c>
    </row>
    <row r="59" spans="1:11" ht="12.75">
      <c r="A59" s="10" t="s">
        <v>510</v>
      </c>
      <c r="B59" s="15"/>
      <c r="C59" s="11" t="s">
        <v>511</v>
      </c>
      <c r="D59" s="11" t="s">
        <v>1311</v>
      </c>
      <c r="E59" s="14">
        <v>160000000</v>
      </c>
      <c r="F59" s="14">
        <v>160000000</v>
      </c>
      <c r="G59" s="11" t="s">
        <v>181</v>
      </c>
      <c r="H59" s="15">
        <v>1963</v>
      </c>
      <c r="I59" s="16"/>
      <c r="J59" t="str">
        <f t="shared" si="0"/>
        <v>L.Valentin et al.1963</v>
      </c>
      <c r="K59" s="19" t="str">
        <f>IF(COUNTIF(NSR!AB$162:AB$222,"*"&amp;G59&amp;"*")&gt;0,"○",IF(COUNTIF(NSR!AC$162:AC$222,"*"&amp;SUBSTITUTE(D59," et al.",)&amp;"*"&amp;H59)&gt;0,"△","×"))</f>
        <v>×</v>
      </c>
    </row>
    <row r="60" spans="1:11" ht="12.75">
      <c r="A60" s="10" t="s">
        <v>512</v>
      </c>
      <c r="B60" s="15"/>
      <c r="C60" s="11" t="s">
        <v>511</v>
      </c>
      <c r="D60" s="11" t="s">
        <v>513</v>
      </c>
      <c r="E60" s="14">
        <v>40000000</v>
      </c>
      <c r="F60" s="14">
        <v>160000000</v>
      </c>
      <c r="G60" s="11" t="s">
        <v>211</v>
      </c>
      <c r="H60" s="15">
        <v>1965</v>
      </c>
      <c r="I60" s="16"/>
      <c r="J60" t="str">
        <f t="shared" si="0"/>
        <v>L.Valentin1965</v>
      </c>
      <c r="K60" s="19" t="str">
        <f>IF(COUNTIF(NSR!AB$162:AB$222,"*"&amp;G60&amp;"*")&gt;0,"○",IF(COUNTIF(NSR!AC$162:AC$222,"*"&amp;SUBSTITUTE(D60," et al.",)&amp;"*"&amp;H60)&gt;0,"△","×"))</f>
        <v>×</v>
      </c>
    </row>
    <row r="61" spans="1:11" ht="12.75">
      <c r="A61" s="10" t="s">
        <v>514</v>
      </c>
      <c r="B61" s="15"/>
      <c r="C61" s="11" t="s">
        <v>511</v>
      </c>
      <c r="D61" s="11" t="s">
        <v>515</v>
      </c>
      <c r="E61" s="14">
        <v>2500000</v>
      </c>
      <c r="F61" s="14">
        <v>6700000</v>
      </c>
      <c r="G61" s="11" t="s">
        <v>212</v>
      </c>
      <c r="H61" s="15">
        <v>1952</v>
      </c>
      <c r="I61" s="16"/>
      <c r="J61" t="str">
        <f t="shared" si="0"/>
        <v>J.P.Blaser et al.1952</v>
      </c>
      <c r="K61" s="19" t="str">
        <f>IF(COUNTIF(NSR!AB$162:AB$222,"*"&amp;G61&amp;"*")&gt;0,"○",IF(COUNTIF(NSR!AC$162:AC$222,"*"&amp;SUBSTITUTE(D61," et al.",)&amp;"*"&amp;H61)&gt;0,"△","×"))</f>
        <v>×</v>
      </c>
    </row>
    <row r="62" spans="1:11" ht="12.75">
      <c r="A62" s="10" t="s">
        <v>516</v>
      </c>
      <c r="B62" s="15"/>
      <c r="C62" s="11" t="s">
        <v>505</v>
      </c>
      <c r="D62" s="11" t="s">
        <v>1322</v>
      </c>
      <c r="E62" s="14">
        <v>3000000</v>
      </c>
      <c r="F62" s="14">
        <v>3800000</v>
      </c>
      <c r="G62" s="11" t="s">
        <v>202</v>
      </c>
      <c r="H62" s="15">
        <v>1965</v>
      </c>
      <c r="I62" s="16"/>
      <c r="J62" t="str">
        <f t="shared" si="0"/>
        <v>R.E.Segel et al.1965</v>
      </c>
      <c r="K62" s="19" t="str">
        <f>IF(COUNTIF(NSR!AB$162:AB$222,"*"&amp;G62&amp;"*")&gt;0,"○",IF(COUNTIF(NSR!AC$162:AC$222,"*"&amp;SUBSTITUTE(D62," et al.",)&amp;"*"&amp;H62)&gt;0,"△","×"))</f>
        <v>×</v>
      </c>
    </row>
    <row r="63" spans="1:11" ht="12.75">
      <c r="A63" s="10" t="s">
        <v>517</v>
      </c>
      <c r="B63" s="15"/>
      <c r="C63" s="11" t="s">
        <v>505</v>
      </c>
      <c r="D63" s="11" t="s">
        <v>518</v>
      </c>
      <c r="E63" s="14">
        <v>4900000</v>
      </c>
      <c r="F63" s="14">
        <v>11000000</v>
      </c>
      <c r="G63" s="11" t="s">
        <v>213</v>
      </c>
      <c r="H63" s="15">
        <v>1961</v>
      </c>
      <c r="I63" s="16"/>
      <c r="J63" t="str">
        <f t="shared" si="0"/>
        <v>G.J.F.Legge et al.1961</v>
      </c>
      <c r="K63" s="19" t="str">
        <f>IF(COUNTIF(NSR!AB$162:AB$222,"*"&amp;G63&amp;"*")&gt;0,"○",IF(COUNTIF(NSR!AC$162:AC$222,"*"&amp;SUBSTITUTE(D63," et al.",)&amp;"*"&amp;H63)&gt;0,"△","×"))</f>
        <v>×</v>
      </c>
    </row>
    <row r="64" spans="1:11" ht="12.75">
      <c r="A64" s="10" t="s">
        <v>519</v>
      </c>
      <c r="B64" s="15"/>
      <c r="C64" s="11" t="s">
        <v>520</v>
      </c>
      <c r="D64" s="11" t="s">
        <v>521</v>
      </c>
      <c r="E64" s="14">
        <v>4100000</v>
      </c>
      <c r="F64" s="14">
        <v>11000000</v>
      </c>
      <c r="G64" s="11" t="s">
        <v>214</v>
      </c>
      <c r="H64" s="15">
        <v>1965</v>
      </c>
      <c r="I64" s="16"/>
      <c r="J64" t="str">
        <f t="shared" si="0"/>
        <v>B.D.Walker et al.1965</v>
      </c>
      <c r="K64" s="19" t="str">
        <f>IF(COUNTIF(NSR!AB$162:AB$222,"*"&amp;G64&amp;"*")&gt;0,"○",IF(COUNTIF(NSR!AC$162:AC$222,"*"&amp;SUBSTITUTE(D64," et al.",)&amp;"*"&amp;H64)&gt;0,"△","×"))</f>
        <v>×</v>
      </c>
    </row>
    <row r="65" spans="1:11" ht="12.75">
      <c r="A65" s="10" t="s">
        <v>522</v>
      </c>
      <c r="B65" s="15"/>
      <c r="C65" s="11" t="s">
        <v>511</v>
      </c>
      <c r="D65" s="11" t="s">
        <v>523</v>
      </c>
      <c r="E65" s="14">
        <v>4700000</v>
      </c>
      <c r="F65" s="14">
        <v>15000000</v>
      </c>
      <c r="G65" s="11" t="s">
        <v>215</v>
      </c>
      <c r="H65" s="15">
        <v>1960</v>
      </c>
      <c r="I65" s="16"/>
      <c r="J65" t="str">
        <f aca="true" t="shared" si="1" ref="J65:J101">D65&amp;H65</f>
        <v>M.Furukawa et al.1960</v>
      </c>
      <c r="K65" s="19" t="str">
        <f>IF(COUNTIF(NSR!AB$162:AB$222,"*"&amp;G65&amp;"*")&gt;0,"○",IF(COUNTIF(NSR!AC$162:AC$222,"*"&amp;SUBSTITUTE(D65," et al.",)&amp;"*"&amp;H65)&gt;0,"△","×"))</f>
        <v>×</v>
      </c>
    </row>
    <row r="66" spans="1:11" ht="12.75">
      <c r="A66" s="10" t="s">
        <v>524</v>
      </c>
      <c r="B66" s="15"/>
      <c r="C66" s="11" t="s">
        <v>511</v>
      </c>
      <c r="D66" s="11" t="s">
        <v>466</v>
      </c>
      <c r="E66" s="14">
        <v>2900000</v>
      </c>
      <c r="F66" s="14">
        <v>5500000</v>
      </c>
      <c r="G66" s="11" t="s">
        <v>194</v>
      </c>
      <c r="H66" s="15">
        <v>1959</v>
      </c>
      <c r="I66" s="16"/>
      <c r="J66" t="str">
        <f t="shared" si="1"/>
        <v>J.H.Gibbons et al.1959</v>
      </c>
      <c r="K66" s="19" t="str">
        <f>IF(COUNTIF(NSR!AB$162:AB$222,"*"&amp;G66&amp;"*")&gt;0,"○",IF(COUNTIF(NSR!AC$162:AC$222,"*"&amp;SUBSTITUTE(D66," et al.",)&amp;"*"&amp;H66)&gt;0,"△","×"))</f>
        <v>×</v>
      </c>
    </row>
    <row r="67" spans="1:11" ht="12.75">
      <c r="A67" s="10" t="s">
        <v>525</v>
      </c>
      <c r="B67" s="15"/>
      <c r="C67" s="11" t="s">
        <v>511</v>
      </c>
      <c r="D67" s="11" t="s">
        <v>526</v>
      </c>
      <c r="E67" s="14">
        <v>3000000</v>
      </c>
      <c r="F67" s="14">
        <v>6000000</v>
      </c>
      <c r="G67" s="11" t="s">
        <v>216</v>
      </c>
      <c r="H67" s="15">
        <v>1980</v>
      </c>
      <c r="I67" s="16"/>
      <c r="J67" t="str">
        <f t="shared" si="1"/>
        <v>K.Ramavataram et al.1980</v>
      </c>
      <c r="K67" s="19" t="str">
        <f>IF(COUNTIF(NSR!AB$162:AB$222,"*"&amp;G67&amp;"*")&gt;0,"○",IF(COUNTIF(NSR!AC$162:AC$222,"*"&amp;SUBSTITUTE(D67," et al.",)&amp;"*"&amp;H67)&gt;0,"△","×"))</f>
        <v>○</v>
      </c>
    </row>
    <row r="68" spans="1:9" ht="12">
      <c r="A68" s="10"/>
      <c r="B68" s="11"/>
      <c r="C68" s="11"/>
      <c r="D68" s="11"/>
      <c r="E68" s="12"/>
      <c r="F68" s="12"/>
      <c r="G68" s="11"/>
      <c r="H68" s="11"/>
      <c r="I68" s="13"/>
    </row>
    <row r="69" spans="1:11" ht="12.75">
      <c r="A69" s="10" t="s">
        <v>527</v>
      </c>
      <c r="B69" s="15"/>
      <c r="C69" s="11" t="s">
        <v>528</v>
      </c>
      <c r="D69" s="11" t="s">
        <v>1307</v>
      </c>
      <c r="E69" s="14">
        <v>17000</v>
      </c>
      <c r="F69" s="14">
        <v>130000</v>
      </c>
      <c r="G69" s="11" t="s">
        <v>180</v>
      </c>
      <c r="H69" s="15">
        <v>1993</v>
      </c>
      <c r="I69" s="16"/>
      <c r="J69" t="str">
        <f t="shared" si="1"/>
        <v>C.Angulo et al.1993</v>
      </c>
      <c r="K69" s="19" t="str">
        <f>IF(COUNTIF(NSR!AB$224:AB$287,"*"&amp;G69&amp;"*")&gt;0,"○",IF(COUNTIF(NSR!AC$224:AC$287,"*"&amp;SUBSTITUTE(D69," et al.",)&amp;"*"&amp;H69)&gt;0,"△","×"))</f>
        <v>○</v>
      </c>
    </row>
    <row r="70" spans="1:11" ht="12.75">
      <c r="A70" s="10" t="s">
        <v>529</v>
      </c>
      <c r="B70" s="11" t="s">
        <v>530</v>
      </c>
      <c r="C70" s="11" t="s">
        <v>531</v>
      </c>
      <c r="D70" s="11" t="s">
        <v>532</v>
      </c>
      <c r="E70" s="14">
        <v>51000</v>
      </c>
      <c r="F70" s="14">
        <v>320000</v>
      </c>
      <c r="G70" s="11" t="s">
        <v>217</v>
      </c>
      <c r="H70" s="15">
        <v>1987</v>
      </c>
      <c r="I70" s="16"/>
      <c r="J70" t="str">
        <f t="shared" si="1"/>
        <v>H.W.Becker et al.1987</v>
      </c>
      <c r="K70" s="19" t="str">
        <f>IF(COUNTIF(NSR!AB$224:AB$287,"*"&amp;G70&amp;"*")&gt;0,"○",IF(COUNTIF(NSR!AC$224:AC$287,"*"&amp;SUBSTITUTE(D70," et al.",)&amp;"*"&amp;H70)&gt;0,"△","×"))</f>
        <v>×</v>
      </c>
    </row>
    <row r="71" spans="1:11" ht="12.75">
      <c r="A71" s="10" t="s">
        <v>529</v>
      </c>
      <c r="B71" s="11" t="s">
        <v>533</v>
      </c>
      <c r="C71" s="11" t="s">
        <v>534</v>
      </c>
      <c r="D71" s="11" t="s">
        <v>532</v>
      </c>
      <c r="E71" s="14">
        <v>51000</v>
      </c>
      <c r="F71" s="14">
        <v>320000</v>
      </c>
      <c r="G71" s="11" t="s">
        <v>217</v>
      </c>
      <c r="H71" s="15">
        <v>1987</v>
      </c>
      <c r="I71" s="16"/>
      <c r="J71" t="str">
        <f t="shared" si="1"/>
        <v>H.W.Becker et al.1987</v>
      </c>
      <c r="K71" s="19" t="str">
        <f>IF(COUNTIF(NSR!AB$224:AB$287,"*"&amp;G71&amp;"*")&gt;0,"○",IF(COUNTIF(NSR!AC$224:AC$287,"*"&amp;SUBSTITUTE(D71," et al.",)&amp;"*"&amp;H71)&gt;0,"△","×"))</f>
        <v>×</v>
      </c>
    </row>
    <row r="72" spans="1:11" ht="12.75">
      <c r="A72" s="10" t="s">
        <v>535</v>
      </c>
      <c r="B72" s="11" t="s">
        <v>530</v>
      </c>
      <c r="C72" s="11" t="s">
        <v>531</v>
      </c>
      <c r="D72" s="11" t="s">
        <v>532</v>
      </c>
      <c r="E72" s="14">
        <v>22000</v>
      </c>
      <c r="F72" s="14">
        <v>320000</v>
      </c>
      <c r="G72" s="11" t="s">
        <v>217</v>
      </c>
      <c r="H72" s="15">
        <v>1987</v>
      </c>
      <c r="I72" s="16"/>
      <c r="J72" t="str">
        <f t="shared" si="1"/>
        <v>H.W.Becker et al.1987</v>
      </c>
      <c r="K72" s="19" t="str">
        <f>IF(COUNTIF(NSR!AB$224:AB$287,"*"&amp;G72&amp;"*")&gt;0,"○",IF(COUNTIF(NSR!AC$224:AC$287,"*"&amp;SUBSTITUTE(D72," et al.",)&amp;"*"&amp;H72)&gt;0,"△","×"))</f>
        <v>×</v>
      </c>
    </row>
    <row r="73" spans="1:11" ht="12.75">
      <c r="A73" s="10" t="s">
        <v>535</v>
      </c>
      <c r="B73" s="11" t="s">
        <v>533</v>
      </c>
      <c r="C73" s="11" t="s">
        <v>534</v>
      </c>
      <c r="D73" s="11" t="s">
        <v>532</v>
      </c>
      <c r="E73" s="14">
        <v>22000</v>
      </c>
      <c r="F73" s="14">
        <v>320000</v>
      </c>
      <c r="G73" s="11" t="s">
        <v>217</v>
      </c>
      <c r="H73" s="15">
        <v>1987</v>
      </c>
      <c r="I73" s="16"/>
      <c r="J73" t="str">
        <f t="shared" si="1"/>
        <v>H.W.Becker et al.1987</v>
      </c>
      <c r="K73" s="19" t="str">
        <f>IF(COUNTIF(NSR!AB$224:AB$287,"*"&amp;G73&amp;"*")&gt;0,"○",IF(COUNTIF(NSR!AC$224:AC$287,"*"&amp;SUBSTITUTE(D73," et al.",)&amp;"*"&amp;H73)&gt;0,"△","×"))</f>
        <v>×</v>
      </c>
    </row>
    <row r="74" spans="1:11" ht="12.75">
      <c r="A74" s="10" t="s">
        <v>536</v>
      </c>
      <c r="B74" s="11" t="s">
        <v>530</v>
      </c>
      <c r="C74" s="11" t="s">
        <v>531</v>
      </c>
      <c r="D74" s="11" t="s">
        <v>532</v>
      </c>
      <c r="E74" s="14">
        <v>140000</v>
      </c>
      <c r="F74" s="14">
        <v>1100000</v>
      </c>
      <c r="G74" s="11" t="s">
        <v>217</v>
      </c>
      <c r="H74" s="15">
        <v>1987</v>
      </c>
      <c r="I74" s="16"/>
      <c r="J74" t="str">
        <f t="shared" si="1"/>
        <v>H.W.Becker et al.1987</v>
      </c>
      <c r="K74" s="19" t="str">
        <f>IF(COUNTIF(NSR!AB$224:AB$287,"*"&amp;G74&amp;"*")&gt;0,"○",IF(COUNTIF(NSR!AC$224:AC$287,"*"&amp;SUBSTITUTE(D74," et al.",)&amp;"*"&amp;H74)&gt;0,"△","×"))</f>
        <v>×</v>
      </c>
    </row>
    <row r="75" spans="1:11" ht="12.75">
      <c r="A75" s="10" t="s">
        <v>536</v>
      </c>
      <c r="B75" s="11" t="s">
        <v>533</v>
      </c>
      <c r="C75" s="11" t="s">
        <v>534</v>
      </c>
      <c r="D75" s="11" t="s">
        <v>532</v>
      </c>
      <c r="E75" s="14">
        <v>140000</v>
      </c>
      <c r="F75" s="14">
        <v>1100000</v>
      </c>
      <c r="G75" s="11" t="s">
        <v>217</v>
      </c>
      <c r="H75" s="15">
        <v>1987</v>
      </c>
      <c r="I75" s="16"/>
      <c r="J75" t="str">
        <f t="shared" si="1"/>
        <v>H.W.Becker et al.1987</v>
      </c>
      <c r="K75" s="19" t="str">
        <f>IF(COUNTIF(NSR!AB$224:AB$287,"*"&amp;G75&amp;"*")&gt;0,"○",IF(COUNTIF(NSR!AC$224:AC$287,"*"&amp;SUBSTITUTE(D75," et al.",)&amp;"*"&amp;H75)&gt;0,"△","×"))</f>
        <v>×</v>
      </c>
    </row>
    <row r="76" spans="1:11" ht="12.75">
      <c r="A76" s="10" t="s">
        <v>537</v>
      </c>
      <c r="B76" s="11" t="s">
        <v>530</v>
      </c>
      <c r="C76" s="11" t="s">
        <v>531</v>
      </c>
      <c r="D76" s="11" t="s">
        <v>532</v>
      </c>
      <c r="E76" s="14">
        <v>140000</v>
      </c>
      <c r="F76" s="14">
        <v>1100000</v>
      </c>
      <c r="G76" s="11" t="s">
        <v>217</v>
      </c>
      <c r="H76" s="15">
        <v>1987</v>
      </c>
      <c r="I76" s="16"/>
      <c r="J76" t="str">
        <f t="shared" si="1"/>
        <v>H.W.Becker et al.1987</v>
      </c>
      <c r="K76" s="19" t="str">
        <f>IF(COUNTIF(NSR!AB$224:AB$287,"*"&amp;G76&amp;"*")&gt;0,"○",IF(COUNTIF(NSR!AC$224:AC$287,"*"&amp;SUBSTITUTE(D76," et al.",)&amp;"*"&amp;H76)&gt;0,"△","×"))</f>
        <v>×</v>
      </c>
    </row>
    <row r="77" spans="1:11" ht="12.75">
      <c r="A77" s="10" t="s">
        <v>537</v>
      </c>
      <c r="B77" s="11" t="s">
        <v>533</v>
      </c>
      <c r="C77" s="11" t="s">
        <v>534</v>
      </c>
      <c r="D77" s="11" t="s">
        <v>532</v>
      </c>
      <c r="E77" s="14">
        <v>140000</v>
      </c>
      <c r="F77" s="14">
        <v>1100000</v>
      </c>
      <c r="G77" s="11" t="s">
        <v>217</v>
      </c>
      <c r="H77" s="15">
        <v>1987</v>
      </c>
      <c r="I77" s="16"/>
      <c r="J77" t="str">
        <f t="shared" si="1"/>
        <v>H.W.Becker et al.1987</v>
      </c>
      <c r="K77" s="19" t="str">
        <f>IF(COUNTIF(NSR!AB$224:AB$287,"*"&amp;G77&amp;"*")&gt;0,"○",IF(COUNTIF(NSR!AC$224:AC$287,"*"&amp;SUBSTITUTE(D77," et al.",)&amp;"*"&amp;H77)&gt;0,"△","×"))</f>
        <v>×</v>
      </c>
    </row>
    <row r="78" spans="1:11" ht="12.75">
      <c r="A78" s="10" t="s">
        <v>538</v>
      </c>
      <c r="B78" s="15"/>
      <c r="C78" s="11" t="s">
        <v>539</v>
      </c>
      <c r="D78" s="11" t="s">
        <v>540</v>
      </c>
      <c r="E78" s="14">
        <v>5100000</v>
      </c>
      <c r="F78" s="14">
        <v>45000000</v>
      </c>
      <c r="G78" s="11" t="s">
        <v>218</v>
      </c>
      <c r="H78" s="15">
        <v>1983</v>
      </c>
      <c r="I78" s="16"/>
      <c r="J78" t="str">
        <f t="shared" si="1"/>
        <v>W.Buck et al.1983</v>
      </c>
      <c r="K78" s="19" t="str">
        <f>IF(COUNTIF(NSR!AB$224:AB$287,"*"&amp;G78&amp;"*")&gt;0,"○",IF(COUNTIF(NSR!AC$224:AC$287,"*"&amp;SUBSTITUTE(D78," et al.",)&amp;"*"&amp;H78)&gt;0,"△","×"))</f>
        <v>○</v>
      </c>
    </row>
    <row r="79" spans="1:11" ht="12.75">
      <c r="A79" s="10" t="s">
        <v>541</v>
      </c>
      <c r="B79" s="15"/>
      <c r="C79" s="11" t="s">
        <v>539</v>
      </c>
      <c r="D79" s="11" t="s">
        <v>1322</v>
      </c>
      <c r="E79" s="14">
        <v>550000</v>
      </c>
      <c r="F79" s="14">
        <v>3800000</v>
      </c>
      <c r="G79" s="11" t="s">
        <v>202</v>
      </c>
      <c r="H79" s="15">
        <v>1965</v>
      </c>
      <c r="I79" s="16"/>
      <c r="J79" t="str">
        <f t="shared" si="1"/>
        <v>R.E.Segel et al.1965</v>
      </c>
      <c r="K79" s="19" t="str">
        <f>IF(COUNTIF(NSR!AB$224:AB$287,"*"&amp;G79&amp;"*")&gt;0,"○",IF(COUNTIF(NSR!AC$224:AC$287,"*"&amp;SUBSTITUTE(D79," et al.",)&amp;"*"&amp;H79)&gt;0,"△","×"))</f>
        <v>×</v>
      </c>
    </row>
    <row r="80" spans="1:11" ht="12.75">
      <c r="A80" s="10" t="s">
        <v>542</v>
      </c>
      <c r="B80" s="15"/>
      <c r="C80" s="11" t="s">
        <v>539</v>
      </c>
      <c r="D80" s="11" t="s">
        <v>543</v>
      </c>
      <c r="E80" s="14">
        <v>3400000</v>
      </c>
      <c r="F80" s="14">
        <v>7800000</v>
      </c>
      <c r="G80" s="11" t="s">
        <v>219</v>
      </c>
      <c r="H80" s="15">
        <v>1983</v>
      </c>
      <c r="I80" s="16"/>
      <c r="J80" t="str">
        <f t="shared" si="1"/>
        <v>F.Borchers et al.1983</v>
      </c>
      <c r="K80" s="19" t="str">
        <f>IF(COUNTIF(NSR!AB$224:AB$287,"*"&amp;G80&amp;"*")&gt;0,"○",IF(COUNTIF(NSR!AC$224:AC$287,"*"&amp;SUBSTITUTE(D80," et al.",)&amp;"*"&amp;H80)&gt;0,"△","×"))</f>
        <v>○</v>
      </c>
    </row>
    <row r="81" spans="1:11" ht="12.75">
      <c r="A81" s="10" t="s">
        <v>544</v>
      </c>
      <c r="B81" s="15"/>
      <c r="C81" s="11" t="s">
        <v>539</v>
      </c>
      <c r="D81" s="11" t="s">
        <v>545</v>
      </c>
      <c r="E81" s="14">
        <v>780000</v>
      </c>
      <c r="F81" s="14">
        <v>6000000</v>
      </c>
      <c r="G81" s="11" t="s">
        <v>220</v>
      </c>
      <c r="H81" s="15">
        <v>1963</v>
      </c>
      <c r="I81" s="16"/>
      <c r="J81" t="str">
        <f t="shared" si="1"/>
        <v>G.D.Symons et al.1963</v>
      </c>
      <c r="K81" s="19" t="str">
        <f>IF(COUNTIF(NSR!AB$224:AB$287,"*"&amp;G81&amp;"*")&gt;0,"○",IF(COUNTIF(NSR!AC$224:AC$287,"*"&amp;SUBSTITUTE(D81," et al.",)&amp;"*"&amp;H81)&gt;0,"△","×"))</f>
        <v>×</v>
      </c>
    </row>
    <row r="82" spans="1:11" ht="12.75">
      <c r="A82" s="10" t="s">
        <v>546</v>
      </c>
      <c r="B82" s="15"/>
      <c r="C82" s="11" t="s">
        <v>539</v>
      </c>
      <c r="D82" s="11" t="s">
        <v>547</v>
      </c>
      <c r="E82" s="14">
        <v>300000</v>
      </c>
      <c r="F82" s="14">
        <v>1800000</v>
      </c>
      <c r="G82" s="11" t="s">
        <v>221</v>
      </c>
      <c r="H82" s="15">
        <v>1953</v>
      </c>
      <c r="I82" s="16"/>
      <c r="J82" t="str">
        <f t="shared" si="1"/>
        <v>O.Beckman et al.1953</v>
      </c>
      <c r="K82" s="19" t="str">
        <f>IF(COUNTIF(NSR!AB$224:AB$287,"*"&amp;G82&amp;"*")&gt;0,"○",IF(COUNTIF(NSR!AC$224:AC$287,"*"&amp;SUBSTITUTE(D82," et al.",)&amp;"*"&amp;H82)&gt;0,"△","×"))</f>
        <v>×</v>
      </c>
    </row>
    <row r="83" spans="1:11" ht="12.75">
      <c r="A83" s="10" t="s">
        <v>548</v>
      </c>
      <c r="B83" s="15"/>
      <c r="C83" s="11" t="s">
        <v>549</v>
      </c>
      <c r="D83" s="11" t="s">
        <v>490</v>
      </c>
      <c r="E83" s="14">
        <v>160000</v>
      </c>
      <c r="F83" s="14">
        <v>160000</v>
      </c>
      <c r="G83" s="11" t="s">
        <v>205</v>
      </c>
      <c r="H83" s="15">
        <v>1974</v>
      </c>
      <c r="I83" s="16"/>
      <c r="J83" t="str">
        <f t="shared" si="1"/>
        <v>B.D.Anderson et al.1974</v>
      </c>
      <c r="K83" s="19" t="str">
        <f>IF(COUNTIF(NSR!AB$224:AB$287,"*"&amp;G83&amp;"*")&gt;0,"○",IF(COUNTIF(NSR!AC$224:AC$287,"*"&amp;SUBSTITUTE(D83," et al.",)&amp;"*"&amp;H83)&gt;0,"△","×"))</f>
        <v>×</v>
      </c>
    </row>
    <row r="84" spans="1:11" ht="12.75">
      <c r="A84" s="10" t="s">
        <v>550</v>
      </c>
      <c r="B84" s="15"/>
      <c r="C84" s="11" t="s">
        <v>539</v>
      </c>
      <c r="D84" s="11" t="s">
        <v>551</v>
      </c>
      <c r="E84" s="14">
        <v>160000</v>
      </c>
      <c r="F84" s="14">
        <v>1400000</v>
      </c>
      <c r="G84" s="11" t="s">
        <v>552</v>
      </c>
      <c r="H84" s="15">
        <v>1967</v>
      </c>
      <c r="I84" s="16"/>
      <c r="J84" t="str">
        <f t="shared" si="1"/>
        <v>D.Kamke et al.1967</v>
      </c>
      <c r="K84" s="19" t="str">
        <f>IF(COUNTIF(NSR!AB$224:AB$287,"*"&amp;G84&amp;"*")&gt;0,"○",IF(COUNTIF(NSR!AC$224:AC$287,"*"&amp;SUBSTITUTE(D84," et al.",)&amp;"*"&amp;H84)&gt;0,"△","×"))</f>
        <v>×</v>
      </c>
    </row>
    <row r="85" spans="1:11" ht="12.75">
      <c r="A85" s="10" t="s">
        <v>553</v>
      </c>
      <c r="B85" s="15"/>
      <c r="C85" s="11" t="s">
        <v>539</v>
      </c>
      <c r="D85" s="11" t="s">
        <v>448</v>
      </c>
      <c r="E85" s="14">
        <v>7000000</v>
      </c>
      <c r="F85" s="14">
        <v>7000000</v>
      </c>
      <c r="G85" s="11" t="s">
        <v>190</v>
      </c>
      <c r="H85" s="15">
        <v>1964</v>
      </c>
      <c r="I85" s="16"/>
      <c r="J85" t="str">
        <f t="shared" si="1"/>
        <v>T.Yanabu et al.1964</v>
      </c>
      <c r="K85" s="19" t="str">
        <f>IF(COUNTIF(NSR!AB$224:AB$287,"*"&amp;G85&amp;"*")&gt;0,"○",IF(COUNTIF(NSR!AC$224:AC$287,"*"&amp;SUBSTITUTE(D85," et al.",)&amp;"*"&amp;H85)&gt;0,"△","×"))</f>
        <v>×</v>
      </c>
    </row>
    <row r="86" spans="1:11" ht="12.75">
      <c r="A86" s="10" t="s">
        <v>554</v>
      </c>
      <c r="B86" s="15"/>
      <c r="C86" s="11" t="s">
        <v>555</v>
      </c>
      <c r="D86" s="11" t="s">
        <v>556</v>
      </c>
      <c r="E86" s="14">
        <v>30000</v>
      </c>
      <c r="F86" s="14">
        <v>970000</v>
      </c>
      <c r="G86" s="11" t="s">
        <v>222</v>
      </c>
      <c r="H86" s="15">
        <v>2004</v>
      </c>
      <c r="I86" s="16"/>
      <c r="J86" t="str">
        <f t="shared" si="1"/>
        <v>C.Spitaleri et al.2004</v>
      </c>
      <c r="K86" s="19" t="str">
        <f>IF(COUNTIF(NSR!AB$224:AB$287,"*"&amp;G86&amp;"*")&gt;0,"○",IF(COUNTIF(NSR!AC$224:AC$287,"*"&amp;SUBSTITUTE(D86," et al.",)&amp;"*"&amp;H86)&gt;0,"△","×"))</f>
        <v>×</v>
      </c>
    </row>
    <row r="87" spans="1:11" ht="12.75">
      <c r="A87" s="10" t="s">
        <v>557</v>
      </c>
      <c r="B87" s="15"/>
      <c r="C87" s="11" t="s">
        <v>528</v>
      </c>
      <c r="D87" s="11" t="s">
        <v>556</v>
      </c>
      <c r="E87" s="14">
        <v>24000</v>
      </c>
      <c r="F87" s="14">
        <v>870000</v>
      </c>
      <c r="G87" s="11" t="s">
        <v>222</v>
      </c>
      <c r="H87" s="15">
        <v>2004</v>
      </c>
      <c r="I87" s="16"/>
      <c r="J87" t="str">
        <f t="shared" si="1"/>
        <v>C.Spitaleri et al.2004</v>
      </c>
      <c r="K87" s="19" t="str">
        <f>IF(COUNTIF(NSR!AB$224:AB$287,"*"&amp;G87&amp;"*")&gt;0,"○",IF(COUNTIF(NSR!AC$224:AC$287,"*"&amp;SUBSTITUTE(D87," et al.",)&amp;"*"&amp;H87)&gt;0,"△","×"))</f>
        <v>×</v>
      </c>
    </row>
    <row r="88" spans="1:9" ht="12">
      <c r="A88" s="10"/>
      <c r="B88" s="11"/>
      <c r="C88" s="11"/>
      <c r="D88" s="11"/>
      <c r="E88" s="12"/>
      <c r="F88" s="12"/>
      <c r="G88" s="11"/>
      <c r="H88" s="11"/>
      <c r="I88" s="13"/>
    </row>
    <row r="89" spans="1:11" ht="12.75">
      <c r="A89" s="10" t="s">
        <v>558</v>
      </c>
      <c r="B89" s="15"/>
      <c r="C89" s="11" t="s">
        <v>559</v>
      </c>
      <c r="D89" s="11" t="s">
        <v>560</v>
      </c>
      <c r="E89" s="14">
        <v>290000</v>
      </c>
      <c r="F89" s="14">
        <v>1800000</v>
      </c>
      <c r="G89" s="11" t="s">
        <v>223</v>
      </c>
      <c r="H89" s="15">
        <v>1991</v>
      </c>
      <c r="I89" s="16"/>
      <c r="J89" t="str">
        <f t="shared" si="1"/>
        <v>T.R.Wang et al.1991</v>
      </c>
      <c r="K89" s="19" t="str">
        <f>IF(COUNTIF(NSR!AB$289:AB$305,"*"&amp;G89&amp;"*")&gt;0,"○",IF(COUNTIF(NSR!AC$289:AC$305,"*"&amp;SUBSTITUTE(D89," et al.",)&amp;"*"&amp;H89)&gt;0,"△","×"))</f>
        <v>○</v>
      </c>
    </row>
    <row r="90" spans="1:11" ht="12.75">
      <c r="A90" s="10" t="s">
        <v>561</v>
      </c>
      <c r="B90" s="15"/>
      <c r="C90" s="11" t="s">
        <v>559</v>
      </c>
      <c r="D90" s="11" t="s">
        <v>560</v>
      </c>
      <c r="E90" s="14">
        <v>390000</v>
      </c>
      <c r="F90" s="14">
        <v>530000</v>
      </c>
      <c r="G90" s="11" t="s">
        <v>223</v>
      </c>
      <c r="H90" s="15">
        <v>1991</v>
      </c>
      <c r="I90" s="16"/>
      <c r="J90" t="str">
        <f t="shared" si="1"/>
        <v>T.R.Wang et al.1991</v>
      </c>
      <c r="K90" s="19" t="str">
        <f>IF(COUNTIF(NSR!AB$289:AB$305,"*"&amp;G90&amp;"*")&gt;0,"○",IF(COUNTIF(NSR!AC$289:AC$305,"*"&amp;SUBSTITUTE(D90," et al.",)&amp;"*"&amp;H90)&gt;0,"△","×"))</f>
        <v>○</v>
      </c>
    </row>
    <row r="91" spans="1:11" ht="12.75">
      <c r="A91" s="10" t="s">
        <v>562</v>
      </c>
      <c r="B91" s="15"/>
      <c r="C91" s="11" t="s">
        <v>559</v>
      </c>
      <c r="D91" s="11" t="s">
        <v>560</v>
      </c>
      <c r="E91" s="14">
        <v>440000</v>
      </c>
      <c r="F91" s="14">
        <v>450000</v>
      </c>
      <c r="G91" s="11" t="s">
        <v>223</v>
      </c>
      <c r="H91" s="15">
        <v>1991</v>
      </c>
      <c r="I91" s="16"/>
      <c r="J91" t="str">
        <f t="shared" si="1"/>
        <v>T.R.Wang et al.1991</v>
      </c>
      <c r="K91" s="19" t="str">
        <f>IF(COUNTIF(NSR!AB$289:AB$305,"*"&amp;G91&amp;"*")&gt;0,"○",IF(COUNTIF(NSR!AC$289:AC$305,"*"&amp;SUBSTITUTE(D91," et al.",)&amp;"*"&amp;H91)&gt;0,"△","×"))</f>
        <v>○</v>
      </c>
    </row>
    <row r="92" spans="1:11" ht="12.75">
      <c r="A92" s="10" t="s">
        <v>563</v>
      </c>
      <c r="B92" s="15"/>
      <c r="C92" s="11" t="s">
        <v>564</v>
      </c>
      <c r="D92" s="11" t="s">
        <v>565</v>
      </c>
      <c r="E92" s="14">
        <v>1400000</v>
      </c>
      <c r="F92" s="14">
        <v>2200000</v>
      </c>
      <c r="G92" s="11" t="s">
        <v>224</v>
      </c>
      <c r="H92" s="15">
        <v>1977</v>
      </c>
      <c r="I92" s="16"/>
      <c r="J92" t="str">
        <f t="shared" si="1"/>
        <v>M.Niecke et al.1977</v>
      </c>
      <c r="K92" s="19" t="str">
        <f>IF(COUNTIF(NSR!AB$289:AB$305,"*"&amp;G92&amp;"*")&gt;0,"○",IF(COUNTIF(NSR!AC$289:AC$305,"*"&amp;SUBSTITUTE(D92," et al.",)&amp;"*"&amp;H92)&gt;0,"△","×"))</f>
        <v>×</v>
      </c>
    </row>
    <row r="93" spans="1:9" ht="12">
      <c r="A93" s="10"/>
      <c r="B93" s="11"/>
      <c r="C93" s="11"/>
      <c r="D93" s="11"/>
      <c r="E93" s="12"/>
      <c r="F93" s="12"/>
      <c r="G93" s="11"/>
      <c r="H93" s="11"/>
      <c r="I93" s="13"/>
    </row>
    <row r="94" spans="1:11" ht="12.75">
      <c r="A94" s="10" t="s">
        <v>566</v>
      </c>
      <c r="B94" s="15"/>
      <c r="C94" s="11" t="s">
        <v>567</v>
      </c>
      <c r="D94" s="11" t="s">
        <v>568</v>
      </c>
      <c r="E94" s="14">
        <v>3100000</v>
      </c>
      <c r="F94" s="14">
        <v>7700000</v>
      </c>
      <c r="G94" s="11" t="s">
        <v>225</v>
      </c>
      <c r="H94" s="15">
        <v>1997</v>
      </c>
      <c r="I94" s="16"/>
      <c r="J94" t="str">
        <f t="shared" si="1"/>
        <v>R.Bonetti et al.1997</v>
      </c>
      <c r="K94" s="19" t="str">
        <f>IF(COUNTIF(NSR!AB$307:AB$326,"*"&amp;G94&amp;"*")&gt;0,"○",IF(COUNTIF(NSR!AC$307:AC$326,"*"&amp;SUBSTITUTE(D94," et al.",)&amp;"*"&amp;H94)&gt;0,"△","×"))</f>
        <v>○</v>
      </c>
    </row>
    <row r="95" spans="1:11" ht="12.75">
      <c r="A95" s="10" t="s">
        <v>569</v>
      </c>
      <c r="B95" s="15"/>
      <c r="C95" s="11" t="s">
        <v>570</v>
      </c>
      <c r="D95" s="11" t="s">
        <v>571</v>
      </c>
      <c r="E95" s="14">
        <v>4400000</v>
      </c>
      <c r="F95" s="14">
        <v>6700000</v>
      </c>
      <c r="G95" s="11" t="s">
        <v>226</v>
      </c>
      <c r="H95" s="15">
        <v>1978</v>
      </c>
      <c r="I95" s="16"/>
      <c r="J95" t="str">
        <f t="shared" si="1"/>
        <v>W.S.Hou et al.1978</v>
      </c>
      <c r="K95" s="19" t="str">
        <f>IF(COUNTIF(NSR!AB$307:AB$326,"*"&amp;G95&amp;"*")&gt;0,"○",IF(COUNTIF(NSR!AC$307:AC$326,"*"&amp;SUBSTITUTE(D95," et al.",)&amp;"*"&amp;H95)&gt;0,"△","×"))</f>
        <v>○</v>
      </c>
    </row>
    <row r="96" spans="1:11" ht="12.75">
      <c r="A96" s="10" t="s">
        <v>572</v>
      </c>
      <c r="B96" s="15"/>
      <c r="C96" s="11" t="s">
        <v>573</v>
      </c>
      <c r="D96" s="11" t="s">
        <v>560</v>
      </c>
      <c r="E96" s="14">
        <v>600000</v>
      </c>
      <c r="F96" s="14">
        <v>1800000</v>
      </c>
      <c r="G96" s="11" t="s">
        <v>223</v>
      </c>
      <c r="H96" s="15">
        <v>1991</v>
      </c>
      <c r="I96" s="16"/>
      <c r="J96" t="str">
        <f t="shared" si="1"/>
        <v>T.R.Wang et al.1991</v>
      </c>
      <c r="K96" s="19" t="str">
        <f>IF(COUNTIF(NSR!AB$307:AB$326,"*"&amp;G96&amp;"*")&gt;0,"○",IF(COUNTIF(NSR!AC$307:AC$326,"*"&amp;SUBSTITUTE(D96," et al.",)&amp;"*"&amp;H96)&gt;0,"△","×"))</f>
        <v>×</v>
      </c>
    </row>
    <row r="97" spans="1:11" ht="12.75">
      <c r="A97" s="10" t="s">
        <v>574</v>
      </c>
      <c r="B97" s="15"/>
      <c r="C97" s="11" t="s">
        <v>567</v>
      </c>
      <c r="D97" s="11" t="s">
        <v>575</v>
      </c>
      <c r="E97" s="14">
        <v>1400000</v>
      </c>
      <c r="F97" s="14">
        <v>2900000</v>
      </c>
      <c r="G97" s="11" t="s">
        <v>227</v>
      </c>
      <c r="H97" s="15">
        <v>1976</v>
      </c>
      <c r="I97" s="16"/>
      <c r="J97" t="str">
        <f t="shared" si="1"/>
        <v>R.A.Dayras et al.1976</v>
      </c>
      <c r="K97" s="19" t="str">
        <f>IF(COUNTIF(NSR!AB$307:AB$326,"*"&amp;G97&amp;"*")&gt;0,"○",IF(COUNTIF(NSR!AC$307:AC$326,"*"&amp;SUBSTITUTE(D97," et al.",)&amp;"*"&amp;H97)&gt;0,"△","×"))</f>
        <v>○</v>
      </c>
    </row>
    <row r="98" spans="1:11" ht="12.75">
      <c r="A98" s="10" t="s">
        <v>576</v>
      </c>
      <c r="B98" s="15"/>
      <c r="C98" s="11" t="s">
        <v>570</v>
      </c>
      <c r="D98" s="11" t="s">
        <v>577</v>
      </c>
      <c r="E98" s="14">
        <v>2600000</v>
      </c>
      <c r="F98" s="14">
        <v>3600000</v>
      </c>
      <c r="G98" s="11" t="s">
        <v>228</v>
      </c>
      <c r="H98" s="15">
        <v>1959</v>
      </c>
      <c r="I98" s="16"/>
      <c r="J98" t="str">
        <f t="shared" si="1"/>
        <v>L.L.Lee et al.1959</v>
      </c>
      <c r="K98" s="19" t="str">
        <f>IF(COUNTIF(NSR!AB$307:AB$326,"*"&amp;G98&amp;"*")&gt;0,"○",IF(COUNTIF(NSR!AC$307:AC$326,"*"&amp;SUBSTITUTE(D98," et al.",)&amp;"*"&amp;H98)&gt;0,"△","×"))</f>
        <v>×</v>
      </c>
    </row>
    <row r="99" spans="1:11" ht="12.75">
      <c r="A99" s="10" t="s">
        <v>578</v>
      </c>
      <c r="B99" s="15"/>
      <c r="C99" s="11" t="s">
        <v>567</v>
      </c>
      <c r="D99" s="11" t="s">
        <v>579</v>
      </c>
      <c r="E99" s="14">
        <v>11000000</v>
      </c>
      <c r="F99" s="14">
        <v>25000000</v>
      </c>
      <c r="G99" s="11" t="s">
        <v>229</v>
      </c>
      <c r="H99" s="15">
        <v>1969</v>
      </c>
      <c r="I99" s="16"/>
      <c r="J99" t="str">
        <f t="shared" si="1"/>
        <v>A.V.Spassky et al.1969</v>
      </c>
      <c r="K99" s="19" t="str">
        <f>IF(COUNTIF(NSR!AB$307:AB$326,"*"&amp;G99&amp;"*")&gt;0,"○",IF(COUNTIF(NSR!AC$307:AC$326,"*"&amp;SUBSTITUTE(D99," et al.",)&amp;"*"&amp;H99)&gt;0,"△","×"))</f>
        <v>○</v>
      </c>
    </row>
    <row r="100" spans="1:11" ht="12.75">
      <c r="A100" s="10" t="s">
        <v>580</v>
      </c>
      <c r="B100" s="15"/>
      <c r="C100" s="11" t="s">
        <v>573</v>
      </c>
      <c r="D100" s="11" t="s">
        <v>581</v>
      </c>
      <c r="E100" s="14">
        <v>940000</v>
      </c>
      <c r="F100" s="14">
        <v>1700000</v>
      </c>
      <c r="G100" s="11" t="s">
        <v>230</v>
      </c>
      <c r="H100" s="15">
        <v>1987</v>
      </c>
      <c r="I100" s="16"/>
      <c r="J100" t="str">
        <f t="shared" si="1"/>
        <v>A.Turowiecki et al.1987</v>
      </c>
      <c r="K100" s="19" t="str">
        <f>IF(COUNTIF(NSR!AB$307:AB$326,"*"&amp;G100&amp;"*")&gt;0,"○",IF(COUNTIF(NSR!AC$307:AC$326,"*"&amp;SUBSTITUTE(D100," et al.",)&amp;"*"&amp;H100)&gt;0,"△","×"))</f>
        <v>○</v>
      </c>
    </row>
    <row r="101" spans="1:11" ht="12.75">
      <c r="A101" s="10" t="s">
        <v>582</v>
      </c>
      <c r="B101" s="15"/>
      <c r="C101" s="11" t="s">
        <v>583</v>
      </c>
      <c r="D101" s="11" t="s">
        <v>584</v>
      </c>
      <c r="E101" s="14">
        <v>2500000</v>
      </c>
      <c r="F101" s="14">
        <v>4600000</v>
      </c>
      <c r="G101" s="11" t="s">
        <v>231</v>
      </c>
      <c r="H101" s="15">
        <v>1963</v>
      </c>
      <c r="I101" s="16"/>
      <c r="J101" t="str">
        <f t="shared" si="1"/>
        <v>G.S.Mani et al.1963</v>
      </c>
      <c r="K101" s="19" t="str">
        <f>IF(COUNTIF(NSR!AB$307:AB$326,"*"&amp;G101&amp;"*")&gt;0,"○",IF(COUNTIF(NSR!AC$307:AC$326,"*"&amp;SUBSTITUTE(D101," et al.",)&amp;"*"&amp;H101)&gt;0,"△","×"))</f>
        <v>×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nrdf</cp:lastModifiedBy>
  <dcterms:created xsi:type="dcterms:W3CDTF">2009-03-05T03:56:40Z</dcterms:created>
  <dcterms:modified xsi:type="dcterms:W3CDTF">2009-09-18T01:11:56Z</dcterms:modified>
  <cp:category/>
  <cp:version/>
  <cp:contentType/>
  <cp:contentStatus/>
</cp:coreProperties>
</file>